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 activeTab="2"/>
  </bookViews>
  <sheets>
    <sheet name="НЗ 2023-2025" sheetId="4" r:id="rId1"/>
    <sheet name="НЗ 2023-2025 (1)" sheetId="1" r:id="rId2"/>
    <sheet name="НЗ 2023-2025 (2)" sheetId="3" r:id="rId3"/>
  </sheets>
  <calcPr calcId="145621"/>
</workbook>
</file>

<file path=xl/calcChain.xml><?xml version="1.0" encoding="utf-8"?>
<calcChain xmlns="http://schemas.openxmlformats.org/spreadsheetml/2006/main">
  <c r="K8" i="3" l="1"/>
  <c r="I26" i="4"/>
  <c r="I24" i="4" s="1"/>
  <c r="D10" i="4" s="1"/>
  <c r="H26" i="4"/>
  <c r="G26" i="4"/>
  <c r="G24" i="4" s="1"/>
  <c r="D8" i="4" s="1"/>
  <c r="H24" i="4"/>
  <c r="I19" i="4"/>
  <c r="I17" i="4" s="1"/>
  <c r="H19" i="4"/>
  <c r="G19" i="4"/>
  <c r="G17" i="4" s="1"/>
  <c r="H17" i="4"/>
  <c r="C9" i="4" s="1"/>
  <c r="E9" i="4" s="1"/>
  <c r="G9" i="4" s="1"/>
  <c r="I9" i="4" s="1"/>
  <c r="D9" i="4"/>
  <c r="G33" i="4" l="1"/>
  <c r="C8" i="4"/>
  <c r="E8" i="4" s="1"/>
  <c r="G8" i="4" s="1"/>
  <c r="I8" i="4" s="1"/>
  <c r="C10" i="4"/>
  <c r="E10" i="4" s="1"/>
  <c r="G10" i="4" s="1"/>
  <c r="I10" i="4" s="1"/>
  <c r="I33" i="4"/>
  <c r="H33" i="4"/>
  <c r="I26" i="3" l="1"/>
  <c r="H26" i="3"/>
  <c r="G26" i="3"/>
  <c r="I24" i="3"/>
  <c r="H24" i="3"/>
  <c r="G24" i="3"/>
  <c r="I19" i="3"/>
  <c r="H19" i="3"/>
  <c r="H17" i="3" s="1"/>
  <c r="G19" i="3"/>
  <c r="I17" i="3"/>
  <c r="I33" i="3" s="1"/>
  <c r="G17" i="3"/>
  <c r="C8" i="3" s="1"/>
  <c r="E8" i="3" s="1"/>
  <c r="G8" i="3" s="1"/>
  <c r="D10" i="3"/>
  <c r="C10" i="3"/>
  <c r="E10" i="3" s="1"/>
  <c r="G10" i="3" s="1"/>
  <c r="K10" i="3" s="1"/>
  <c r="D9" i="3"/>
  <c r="D8" i="3"/>
  <c r="C9" i="3" l="1"/>
  <c r="E9" i="3" s="1"/>
  <c r="G9" i="3" s="1"/>
  <c r="K9" i="3" s="1"/>
  <c r="H33" i="3"/>
  <c r="G33" i="3"/>
  <c r="J9" i="1"/>
  <c r="J10" i="1"/>
  <c r="J8" i="1"/>
  <c r="I26" i="1"/>
  <c r="I24" i="1" s="1"/>
  <c r="D10" i="1" s="1"/>
  <c r="H26" i="1"/>
  <c r="H24" i="1" s="1"/>
  <c r="D9" i="1" s="1"/>
  <c r="G26" i="1"/>
  <c r="G24" i="1" s="1"/>
  <c r="D8" i="1" s="1"/>
  <c r="I19" i="1"/>
  <c r="I17" i="1" s="1"/>
  <c r="H19" i="1"/>
  <c r="H17" i="1" s="1"/>
  <c r="G19" i="1"/>
  <c r="G17" i="1" s="1"/>
  <c r="C8" i="1" s="1"/>
  <c r="E8" i="1" s="1"/>
  <c r="G8" i="1" s="1"/>
  <c r="I33" i="1" l="1"/>
  <c r="H33" i="1"/>
  <c r="C9" i="1"/>
  <c r="E9" i="1" s="1"/>
  <c r="G9" i="1" s="1"/>
  <c r="C10" i="1"/>
  <c r="E10" i="1" s="1"/>
  <c r="G10" i="1" s="1"/>
  <c r="G33" i="1"/>
</calcChain>
</file>

<file path=xl/sharedStrings.xml><?xml version="1.0" encoding="utf-8"?>
<sst xmlns="http://schemas.openxmlformats.org/spreadsheetml/2006/main" count="174" uniqueCount="51">
  <si>
    <t>Объем нормативных затрат на выполнение государственной работы «Проведение прикладных
научных исследований» Федеральным государственным  бюджетным учреждением «Научно-исследовательский институт проблем 
социально-экономической статистики Федеральной службы государственной статистики»
 в 2023 году и плановом периоде 2024 и 2025 годов</t>
  </si>
  <si>
    <t xml:space="preserve">Наименование государственной
работы в  соответствии с ведомственным перечнем
</t>
  </si>
  <si>
    <t>Нормативные затраты, непосредственно связанные с выполнением единицы государственной работы</t>
  </si>
  <si>
    <t>Нормативные затраты на общехозяйственные нужды для выполнения единицы государственной работы</t>
  </si>
  <si>
    <t>Итого нормативные затраты на выполнение единицы государственной работы</t>
  </si>
  <si>
    <t>Объем государственной работы</t>
  </si>
  <si>
    <t>Нормативные затраты на выполнение государственной работы</t>
  </si>
  <si>
    <t>Затраты на уплату налогов, в качестве объекта налогообложения, по которым признается имущество НИИ статистики Росстата</t>
  </si>
  <si>
    <t>Объем финансового обеспечения выполнения государственного задания</t>
  </si>
  <si>
    <t>тыс. руб.</t>
  </si>
  <si>
    <t xml:space="preserve">тыс. руб. </t>
  </si>
  <si>
    <t>ед.</t>
  </si>
  <si>
    <t>Проведение прикладных научных исследований</t>
  </si>
  <si>
    <t xml:space="preserve">Текущий финансовый год </t>
  </si>
  <si>
    <t xml:space="preserve">Первый год планового периода </t>
  </si>
  <si>
    <t>Второй год планового периода</t>
  </si>
  <si>
    <t xml:space="preserve">Определение нормативных затрат на выполнение единицы государственной работы 
«Проведение прикладных научных исследований» НИИ статистики Росстата в 2023 году и в течение планового периода 2024 и 2025 годов
</t>
  </si>
  <si>
    <t>№ показателя</t>
  </si>
  <si>
    <t>Наименование показателей</t>
  </si>
  <si>
    <t>Финансовый год</t>
  </si>
  <si>
    <t>1.</t>
  </si>
  <si>
    <t>Объем государственной работы (единиц)</t>
  </si>
  <si>
    <t>2.</t>
  </si>
  <si>
    <t>Нормативные затраты, непосредственно связанные с выполнением единицы государственной работы,  руб. на ед. объема,</t>
  </si>
  <si>
    <t>в том числе:</t>
  </si>
  <si>
    <t>2.1.</t>
  </si>
  <si>
    <t>заработная плата персонала, непосредственно  связанного с выполнением единицы государственной работы, и начисления на ее выплаты,  руб. на ед. объема,</t>
  </si>
  <si>
    <t>2.1.1.</t>
  </si>
  <si>
    <t>заработная плата руб., на ед. объема</t>
  </si>
  <si>
    <t>2.1.2.</t>
  </si>
  <si>
    <t xml:space="preserve">начисления на выплаты заработной платы, руб. на ед. объема </t>
  </si>
  <si>
    <t>2.2.</t>
  </si>
  <si>
    <t>увеличение стоимости материальных запасов (канцелярские товары), руб. на ед. объема</t>
  </si>
  <si>
    <t>3.</t>
  </si>
  <si>
    <t>Нормативные затраты на общехозяйственные нужды для выполнения единицы государственной работы,  руб. на ед. объема,</t>
  </si>
  <si>
    <t>3.1.</t>
  </si>
  <si>
    <t>заработная плата персонала, непосредственно не связанного с выполнением единицы государственной работы, с начислениями на ее выплаты, руб. на ед. объема,</t>
  </si>
  <si>
    <t>3.1.1.</t>
  </si>
  <si>
    <t>заработная плата, руб. на ед. объема</t>
  </si>
  <si>
    <t>3.1.2.</t>
  </si>
  <si>
    <t>начисления на выплаты заработной платы руб. на ед. объема</t>
  </si>
  <si>
    <t>3.2.</t>
  </si>
  <si>
    <t>услуги связи,  руб. на ед. объема</t>
  </si>
  <si>
    <t>3.3.</t>
  </si>
  <si>
    <t>услуги по содержанию имущества, руб. на ед. объема</t>
  </si>
  <si>
    <t>3.4.</t>
  </si>
  <si>
    <t>приобретение и сопровождение актуального бухгалтерского программного обеспечения</t>
  </si>
  <si>
    <t>4.</t>
  </si>
  <si>
    <t xml:space="preserve">Нормативные затраты на выполнение единицы государственной работы,  руб. на ед. объема </t>
  </si>
  <si>
    <t>Дополнительные средства на повышение оплаты труда научных сотрудников в соответствии с распоряжением Правительства РФ от 01.09.2023 
№ 2352-р</t>
  </si>
  <si>
    <t>Дополнительные средства на повышение оплаты труда научных сотрудников в соответствии с распоряжением Правительства РФ от 30.11.2023 
№ 3426-р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</si>
</sst>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2" fillId="0" borderId="1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33" xfId="0" applyFont="1" applyBorder="1"/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4" fontId="3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workbookViewId="0">
      <selection activeCell="K38" sqref="K38"/>
    </sheetView>
  </sheetViews>
  <sheetFormatPr defaultRowHeight="15" x14ac:dyDescent="0.25"/>
  <cols>
    <col min="1" max="1" width="5.85546875" customWidth="1"/>
    <col min="2" max="2" width="16.42578125" customWidth="1"/>
    <col min="3" max="3" width="16.7109375" customWidth="1"/>
    <col min="4" max="4" width="16.140625" customWidth="1"/>
    <col min="5" max="5" width="15.85546875" customWidth="1"/>
    <col min="6" max="6" width="17.140625" customWidth="1"/>
    <col min="7" max="7" width="17.42578125" customWidth="1"/>
    <col min="8" max="8" width="17.85546875" customWidth="1"/>
    <col min="9" max="9" width="19.42578125" customWidth="1"/>
    <col min="11" max="11" width="14.28515625" bestFit="1" customWidth="1"/>
  </cols>
  <sheetData>
    <row r="1" spans="2:16" ht="68.25" customHeight="1" x14ac:dyDescent="0.25">
      <c r="B1" s="82" t="s">
        <v>0</v>
      </c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  <c r="P1" s="1"/>
    </row>
    <row r="2" spans="2:16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04.25" customHeight="1" x14ac:dyDescent="0.25">
      <c r="B3" s="61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1"/>
      <c r="K3" s="1"/>
      <c r="L3" s="1"/>
      <c r="M3" s="1"/>
      <c r="N3" s="1"/>
      <c r="O3" s="1"/>
      <c r="P3" s="1"/>
    </row>
    <row r="4" spans="2:16" ht="33" customHeight="1" thickBot="1" x14ac:dyDescent="0.3">
      <c r="B4" s="62"/>
      <c r="C4" s="62"/>
      <c r="D4" s="62"/>
      <c r="E4" s="62"/>
      <c r="F4" s="62"/>
      <c r="G4" s="62"/>
      <c r="H4" s="62"/>
      <c r="I4" s="62"/>
      <c r="J4" s="1"/>
      <c r="K4" s="1"/>
      <c r="L4" s="1"/>
      <c r="M4" s="1"/>
      <c r="N4" s="1"/>
      <c r="O4" s="1"/>
      <c r="P4" s="1"/>
    </row>
    <row r="5" spans="2:16" ht="16.5" thickBot="1" x14ac:dyDescent="0.3">
      <c r="B5" s="2"/>
      <c r="C5" s="3" t="s">
        <v>9</v>
      </c>
      <c r="D5" s="4" t="s">
        <v>10</v>
      </c>
      <c r="E5" s="4" t="s">
        <v>10</v>
      </c>
      <c r="F5" s="4" t="s">
        <v>11</v>
      </c>
      <c r="G5" s="4" t="s">
        <v>9</v>
      </c>
      <c r="H5" s="4" t="s">
        <v>9</v>
      </c>
      <c r="I5" s="4" t="s">
        <v>9</v>
      </c>
      <c r="J5" s="1"/>
      <c r="K5" s="1"/>
      <c r="L5" s="1"/>
      <c r="M5" s="1"/>
      <c r="N5" s="1"/>
      <c r="O5" s="1"/>
      <c r="P5" s="1"/>
    </row>
    <row r="6" spans="2:16" ht="16.5" thickBot="1" x14ac:dyDescent="0.3">
      <c r="B6" s="5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6">
        <v>7</v>
      </c>
      <c r="I6" s="8">
        <v>8</v>
      </c>
      <c r="J6" s="1"/>
      <c r="K6" s="1"/>
      <c r="L6" s="1"/>
      <c r="M6" s="1"/>
      <c r="N6" s="1"/>
      <c r="O6" s="1"/>
      <c r="P6" s="1"/>
    </row>
    <row r="7" spans="2:16" ht="60" x14ac:dyDescent="0.25">
      <c r="B7" s="9" t="s">
        <v>12</v>
      </c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</row>
    <row r="8" spans="2:16" ht="37.5" customHeight="1" x14ac:dyDescent="0.25">
      <c r="B8" s="12" t="s">
        <v>13</v>
      </c>
      <c r="C8" s="13">
        <f>G17/1000</f>
        <v>2165.3526000000002</v>
      </c>
      <c r="D8" s="13">
        <f>G24/1000</f>
        <v>512.84069999999997</v>
      </c>
      <c r="E8" s="13">
        <f>C8+D8</f>
        <v>2678.1932999999999</v>
      </c>
      <c r="F8" s="14">
        <v>15</v>
      </c>
      <c r="G8" s="15">
        <f>ROUND(E8*F8,1)</f>
        <v>40172.9</v>
      </c>
      <c r="H8" s="13"/>
      <c r="I8" s="16">
        <f>G8+H8</f>
        <v>40172.9</v>
      </c>
      <c r="J8" s="1"/>
      <c r="K8" s="1"/>
      <c r="L8" s="1"/>
      <c r="M8" s="1"/>
      <c r="N8" s="1"/>
      <c r="O8" s="1"/>
      <c r="P8" s="1"/>
    </row>
    <row r="9" spans="2:16" ht="45" x14ac:dyDescent="0.25">
      <c r="B9" s="17" t="s">
        <v>14</v>
      </c>
      <c r="C9" s="18">
        <f>H17/1000</f>
        <v>2303.2365</v>
      </c>
      <c r="D9" s="18">
        <f>H24/1000</f>
        <v>507.80729999999994</v>
      </c>
      <c r="E9" s="13">
        <f>C9+D9</f>
        <v>2811.0437999999999</v>
      </c>
      <c r="F9" s="19">
        <v>16</v>
      </c>
      <c r="G9" s="15">
        <f>ROUND(E9*F9,1)</f>
        <v>44976.7</v>
      </c>
      <c r="H9" s="18"/>
      <c r="I9" s="16">
        <f t="shared" ref="I9:I10" si="0">G9+H9</f>
        <v>44976.7</v>
      </c>
      <c r="J9" s="1"/>
      <c r="K9" s="1"/>
      <c r="L9" s="1"/>
      <c r="M9" s="1"/>
      <c r="N9" s="1"/>
      <c r="O9" s="1"/>
      <c r="P9" s="1"/>
    </row>
    <row r="10" spans="2:16" ht="48.75" customHeight="1" thickBot="1" x14ac:dyDescent="0.3">
      <c r="B10" s="20" t="s">
        <v>15</v>
      </c>
      <c r="C10" s="21">
        <f>I17/1000</f>
        <v>2434.4769999999999</v>
      </c>
      <c r="D10" s="21">
        <f>I24/1000</f>
        <v>500.923</v>
      </c>
      <c r="E10" s="21">
        <f t="shared" ref="E10" si="1">C10+D10</f>
        <v>2935.3999999999996</v>
      </c>
      <c r="F10" s="22">
        <v>17</v>
      </c>
      <c r="G10" s="23">
        <f>ROUND(E10*F10,1)</f>
        <v>49901.8</v>
      </c>
      <c r="H10" s="21"/>
      <c r="I10" s="83">
        <f t="shared" si="0"/>
        <v>49901.8</v>
      </c>
      <c r="J10" s="1"/>
      <c r="K10" s="1"/>
      <c r="L10" s="1"/>
      <c r="M10" s="1"/>
      <c r="N10" s="1"/>
      <c r="O10" s="1"/>
      <c r="P10" s="1"/>
    </row>
    <row r="11" spans="2:16" ht="15.7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56.25" customHeight="1" x14ac:dyDescent="0.25">
      <c r="B12" s="1"/>
      <c r="C12" s="60" t="s">
        <v>16</v>
      </c>
      <c r="D12" s="60"/>
      <c r="E12" s="60"/>
      <c r="F12" s="60"/>
      <c r="G12" s="60"/>
      <c r="H12" s="60"/>
      <c r="I12" s="1"/>
      <c r="J12" s="1"/>
      <c r="K12" s="1"/>
      <c r="L12" s="1"/>
      <c r="M12" s="1"/>
      <c r="N12" s="1"/>
      <c r="O12" s="1"/>
      <c r="P12" s="1"/>
    </row>
    <row r="13" spans="2:16" ht="16.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5.75" customHeight="1" thickBot="1" x14ac:dyDescent="0.3">
      <c r="B14" s="61" t="s">
        <v>17</v>
      </c>
      <c r="C14" s="63" t="s">
        <v>18</v>
      </c>
      <c r="D14" s="64"/>
      <c r="E14" s="64"/>
      <c r="F14" s="65"/>
      <c r="G14" s="72" t="s">
        <v>19</v>
      </c>
      <c r="H14" s="73"/>
      <c r="I14" s="74"/>
      <c r="J14" s="1"/>
      <c r="K14" s="1"/>
      <c r="L14" s="1"/>
      <c r="M14" s="1"/>
      <c r="N14" s="1"/>
      <c r="O14" s="1"/>
      <c r="P14" s="1"/>
    </row>
    <row r="15" spans="2:16" ht="16.5" thickBot="1" x14ac:dyDescent="0.3">
      <c r="B15" s="62"/>
      <c r="C15" s="66"/>
      <c r="D15" s="67"/>
      <c r="E15" s="67"/>
      <c r="F15" s="68"/>
      <c r="G15" s="24">
        <v>2023</v>
      </c>
      <c r="H15" s="24">
        <v>2024</v>
      </c>
      <c r="I15" s="24">
        <v>2025</v>
      </c>
      <c r="J15" s="1"/>
      <c r="K15" s="1"/>
      <c r="L15" s="1"/>
      <c r="M15" s="1"/>
      <c r="N15" s="1"/>
      <c r="O15" s="1"/>
      <c r="P15" s="1"/>
    </row>
    <row r="16" spans="2:16" ht="21" customHeight="1" x14ac:dyDescent="0.25">
      <c r="B16" s="25" t="s">
        <v>20</v>
      </c>
      <c r="C16" s="69" t="s">
        <v>21</v>
      </c>
      <c r="D16" s="70"/>
      <c r="E16" s="70"/>
      <c r="F16" s="71"/>
      <c r="G16" s="26">
        <v>15</v>
      </c>
      <c r="H16" s="27">
        <v>16</v>
      </c>
      <c r="I16" s="26">
        <v>17</v>
      </c>
      <c r="J16" s="1"/>
      <c r="K16" s="1"/>
      <c r="L16" s="1"/>
      <c r="M16" s="1"/>
      <c r="N16" s="1"/>
      <c r="O16" s="1"/>
      <c r="P16" s="1"/>
    </row>
    <row r="17" spans="2:16" ht="46.5" customHeight="1" x14ac:dyDescent="0.25">
      <c r="B17" s="28" t="s">
        <v>22</v>
      </c>
      <c r="C17" s="54" t="s">
        <v>23</v>
      </c>
      <c r="D17" s="55"/>
      <c r="E17" s="55"/>
      <c r="F17" s="56"/>
      <c r="G17" s="29">
        <f>G19+G23</f>
        <v>2165352.6</v>
      </c>
      <c r="H17" s="29">
        <f t="shared" ref="H17:I17" si="2">H19+H23</f>
        <v>2303236.5</v>
      </c>
      <c r="I17" s="29">
        <f t="shared" si="2"/>
        <v>2434477</v>
      </c>
      <c r="J17" s="1"/>
      <c r="K17" s="1"/>
      <c r="L17" s="1"/>
      <c r="M17" s="1"/>
      <c r="N17" s="1"/>
      <c r="O17" s="1"/>
      <c r="P17" s="1"/>
    </row>
    <row r="18" spans="2:16" ht="15.75" x14ac:dyDescent="0.25">
      <c r="B18" s="28"/>
      <c r="C18" s="51" t="s">
        <v>24</v>
      </c>
      <c r="D18" s="52"/>
      <c r="E18" s="52"/>
      <c r="F18" s="53"/>
      <c r="G18" s="30"/>
      <c r="H18" s="31"/>
      <c r="I18" s="30"/>
      <c r="J18" s="1"/>
      <c r="K18" s="1"/>
      <c r="L18" s="1"/>
      <c r="M18" s="1"/>
      <c r="N18" s="1"/>
      <c r="O18" s="1"/>
      <c r="P18" s="1"/>
    </row>
    <row r="19" spans="2:16" ht="48" customHeight="1" x14ac:dyDescent="0.25">
      <c r="B19" s="32" t="s">
        <v>25</v>
      </c>
      <c r="C19" s="54" t="s">
        <v>26</v>
      </c>
      <c r="D19" s="55"/>
      <c r="E19" s="55"/>
      <c r="F19" s="56"/>
      <c r="G19" s="30">
        <f>G21+G22</f>
        <v>2161448.1</v>
      </c>
      <c r="H19" s="30">
        <f t="shared" ref="H19:I19" si="3">H21+H22</f>
        <v>2299429.6</v>
      </c>
      <c r="I19" s="30">
        <f t="shared" si="3"/>
        <v>2430750.7000000002</v>
      </c>
      <c r="J19" s="1"/>
      <c r="K19" s="33"/>
      <c r="L19" s="1"/>
      <c r="M19" s="1"/>
      <c r="N19" s="1"/>
      <c r="O19" s="1"/>
      <c r="P19" s="1"/>
    </row>
    <row r="20" spans="2:16" ht="15.75" x14ac:dyDescent="0.25">
      <c r="B20" s="28"/>
      <c r="C20" s="51" t="s">
        <v>24</v>
      </c>
      <c r="D20" s="52"/>
      <c r="E20" s="52"/>
      <c r="F20" s="53"/>
      <c r="G20" s="30"/>
      <c r="H20" s="31"/>
      <c r="I20" s="30"/>
      <c r="J20" s="1"/>
      <c r="K20" s="1"/>
      <c r="L20" s="1"/>
      <c r="M20" s="1"/>
      <c r="N20" s="1"/>
      <c r="O20" s="1"/>
      <c r="P20" s="1"/>
    </row>
    <row r="21" spans="2:16" ht="15.75" x14ac:dyDescent="0.25">
      <c r="B21" s="28" t="s">
        <v>27</v>
      </c>
      <c r="C21" s="52" t="s">
        <v>28</v>
      </c>
      <c r="D21" s="52"/>
      <c r="E21" s="52"/>
      <c r="F21" s="52"/>
      <c r="G21" s="34">
        <v>1660098.4</v>
      </c>
      <c r="H21" s="35">
        <v>1766075</v>
      </c>
      <c r="I21" s="34">
        <v>1866936</v>
      </c>
      <c r="J21" s="1"/>
      <c r="K21" s="1"/>
      <c r="L21" s="1"/>
      <c r="M21" s="1"/>
      <c r="N21" s="1"/>
      <c r="O21" s="1"/>
      <c r="P21" s="1"/>
    </row>
    <row r="22" spans="2:16" ht="15.75" x14ac:dyDescent="0.25">
      <c r="B22" s="28" t="s">
        <v>29</v>
      </c>
      <c r="C22" s="52" t="s">
        <v>30</v>
      </c>
      <c r="D22" s="52"/>
      <c r="E22" s="52"/>
      <c r="F22" s="52"/>
      <c r="G22" s="34">
        <v>501349.7</v>
      </c>
      <c r="H22" s="35">
        <v>533354.6</v>
      </c>
      <c r="I22" s="34">
        <v>563814.69999999995</v>
      </c>
      <c r="J22" s="1"/>
      <c r="K22" s="1"/>
      <c r="L22" s="1"/>
      <c r="M22" s="1"/>
      <c r="N22" s="1"/>
      <c r="O22" s="1"/>
      <c r="P22" s="1"/>
    </row>
    <row r="23" spans="2:16" ht="31.5" customHeight="1" x14ac:dyDescent="0.25">
      <c r="B23" s="28" t="s">
        <v>31</v>
      </c>
      <c r="C23" s="54" t="s">
        <v>32</v>
      </c>
      <c r="D23" s="55"/>
      <c r="E23" s="55"/>
      <c r="F23" s="56"/>
      <c r="G23" s="34">
        <v>3904.5</v>
      </c>
      <c r="H23" s="35">
        <v>3806.9</v>
      </c>
      <c r="I23" s="34">
        <v>3726.3</v>
      </c>
      <c r="J23" s="1"/>
      <c r="K23" s="1"/>
      <c r="L23" s="1"/>
      <c r="M23" s="1"/>
      <c r="N23" s="1"/>
      <c r="O23" s="1"/>
      <c r="P23" s="1"/>
    </row>
    <row r="24" spans="2:16" ht="48" customHeight="1" x14ac:dyDescent="0.25">
      <c r="B24" s="28" t="s">
        <v>33</v>
      </c>
      <c r="C24" s="54" t="s">
        <v>34</v>
      </c>
      <c r="D24" s="55"/>
      <c r="E24" s="55"/>
      <c r="F24" s="56"/>
      <c r="G24" s="36">
        <f>G26+G30+G31+G32</f>
        <v>512840.69999999995</v>
      </c>
      <c r="H24" s="36">
        <f t="shared" ref="H24:I24" si="4">H26+H30+H31+H32</f>
        <v>507807.29999999993</v>
      </c>
      <c r="I24" s="36">
        <f t="shared" si="4"/>
        <v>500923</v>
      </c>
      <c r="J24" s="1"/>
      <c r="K24" s="1"/>
      <c r="L24" s="1"/>
      <c r="M24" s="1"/>
      <c r="N24" s="1"/>
      <c r="O24" s="1"/>
      <c r="P24" s="1"/>
    </row>
    <row r="25" spans="2:16" ht="18" customHeight="1" x14ac:dyDescent="0.25">
      <c r="B25" s="28"/>
      <c r="C25" s="51" t="s">
        <v>24</v>
      </c>
      <c r="D25" s="52"/>
      <c r="E25" s="52"/>
      <c r="F25" s="53"/>
      <c r="G25" s="34"/>
      <c r="H25" s="35"/>
      <c r="I25" s="34"/>
      <c r="J25" s="1"/>
      <c r="K25" s="1"/>
      <c r="L25" s="1"/>
      <c r="M25" s="1"/>
      <c r="N25" s="1"/>
      <c r="O25" s="1"/>
      <c r="P25" s="1"/>
    </row>
    <row r="26" spans="2:16" ht="47.25" customHeight="1" x14ac:dyDescent="0.25">
      <c r="B26" s="28" t="s">
        <v>35</v>
      </c>
      <c r="C26" s="54" t="s">
        <v>36</v>
      </c>
      <c r="D26" s="55"/>
      <c r="E26" s="55"/>
      <c r="F26" s="56"/>
      <c r="G26" s="34">
        <f>G28+G29</f>
        <v>406536.5</v>
      </c>
      <c r="H26" s="34">
        <f t="shared" ref="H26:I26" si="5">H28+H29</f>
        <v>404160.69999999995</v>
      </c>
      <c r="I26" s="34">
        <f t="shared" si="5"/>
        <v>399471.3</v>
      </c>
      <c r="J26" s="1"/>
      <c r="K26" s="1"/>
      <c r="L26" s="1"/>
      <c r="M26" s="1"/>
      <c r="N26" s="1"/>
      <c r="O26" s="1"/>
      <c r="P26" s="1"/>
    </row>
    <row r="27" spans="2:16" ht="15.75" x14ac:dyDescent="0.25">
      <c r="B27" s="28"/>
      <c r="C27" s="51" t="s">
        <v>24</v>
      </c>
      <c r="D27" s="52"/>
      <c r="E27" s="52"/>
      <c r="F27" s="53"/>
      <c r="G27" s="34"/>
      <c r="H27" s="35"/>
      <c r="I27" s="34"/>
      <c r="J27" s="1"/>
      <c r="K27" s="1"/>
      <c r="L27" s="1"/>
      <c r="M27" s="1"/>
      <c r="N27" s="1"/>
      <c r="O27" s="1"/>
      <c r="P27" s="1"/>
    </row>
    <row r="28" spans="2:16" ht="15.75" x14ac:dyDescent="0.25">
      <c r="B28" s="28" t="s">
        <v>37</v>
      </c>
      <c r="C28" s="51" t="s">
        <v>38</v>
      </c>
      <c r="D28" s="52"/>
      <c r="E28" s="52"/>
      <c r="F28" s="53"/>
      <c r="G28" s="34">
        <v>312240</v>
      </c>
      <c r="H28" s="35">
        <v>310415.3</v>
      </c>
      <c r="I28" s="34">
        <v>306813.59999999998</v>
      </c>
      <c r="J28" s="1"/>
      <c r="K28" s="1"/>
      <c r="L28" s="1"/>
      <c r="M28" s="1"/>
      <c r="N28" s="1"/>
      <c r="O28" s="1"/>
      <c r="P28" s="1"/>
    </row>
    <row r="29" spans="2:16" ht="15.75" x14ac:dyDescent="0.25">
      <c r="B29" s="28" t="s">
        <v>39</v>
      </c>
      <c r="C29" s="51" t="s">
        <v>40</v>
      </c>
      <c r="D29" s="52"/>
      <c r="E29" s="52"/>
      <c r="F29" s="53"/>
      <c r="G29" s="34">
        <v>94296.5</v>
      </c>
      <c r="H29" s="35">
        <v>93745.4</v>
      </c>
      <c r="I29" s="34">
        <v>92657.7</v>
      </c>
    </row>
    <row r="30" spans="2:16" ht="15.75" x14ac:dyDescent="0.25">
      <c r="B30" s="28" t="s">
        <v>41</v>
      </c>
      <c r="C30" s="51" t="s">
        <v>42</v>
      </c>
      <c r="D30" s="52"/>
      <c r="E30" s="52"/>
      <c r="F30" s="53"/>
      <c r="G30" s="34">
        <v>10031.799999999999</v>
      </c>
      <c r="H30" s="35">
        <v>9781</v>
      </c>
      <c r="I30" s="34">
        <v>9573.9</v>
      </c>
    </row>
    <row r="31" spans="2:16" ht="15.75" x14ac:dyDescent="0.25">
      <c r="B31" s="28" t="s">
        <v>43</v>
      </c>
      <c r="C31" s="51" t="s">
        <v>44</v>
      </c>
      <c r="D31" s="52"/>
      <c r="E31" s="52"/>
      <c r="F31" s="53"/>
      <c r="G31" s="34">
        <v>90511.3</v>
      </c>
      <c r="H31" s="35">
        <v>88248.5</v>
      </c>
      <c r="I31" s="34">
        <v>86379.7</v>
      </c>
    </row>
    <row r="32" spans="2:16" ht="31.5" customHeight="1" x14ac:dyDescent="0.25">
      <c r="B32" s="28" t="s">
        <v>45</v>
      </c>
      <c r="C32" s="54" t="s">
        <v>46</v>
      </c>
      <c r="D32" s="55"/>
      <c r="E32" s="55"/>
      <c r="F32" s="56"/>
      <c r="G32" s="34">
        <v>5761.1</v>
      </c>
      <c r="H32" s="35">
        <v>5617.1</v>
      </c>
      <c r="I32" s="34">
        <v>5498.1</v>
      </c>
    </row>
    <row r="33" spans="2:11" ht="30.75" customHeight="1" thickBot="1" x14ac:dyDescent="0.3">
      <c r="B33" s="37" t="s">
        <v>47</v>
      </c>
      <c r="C33" s="57" t="s">
        <v>48</v>
      </c>
      <c r="D33" s="58"/>
      <c r="E33" s="58"/>
      <c r="F33" s="59"/>
      <c r="G33" s="38">
        <f>G17+G24</f>
        <v>2678193.2999999998</v>
      </c>
      <c r="H33" s="38">
        <f>H17+H24</f>
        <v>2811043.8</v>
      </c>
      <c r="I33" s="38">
        <f t="shared" ref="I33" si="6">I17+I24</f>
        <v>2935400</v>
      </c>
      <c r="K33" s="39"/>
    </row>
    <row r="35" spans="2:11" x14ac:dyDescent="0.25">
      <c r="F35" s="84"/>
      <c r="G35" s="80"/>
      <c r="H35" s="80"/>
      <c r="I35" s="80"/>
    </row>
    <row r="36" spans="2:11" x14ac:dyDescent="0.25">
      <c r="F36" s="84"/>
      <c r="G36" s="85"/>
      <c r="H36" s="85"/>
      <c r="I36" s="85"/>
    </row>
    <row r="37" spans="2:11" x14ac:dyDescent="0.25">
      <c r="F37" s="84"/>
      <c r="G37" s="80"/>
      <c r="H37" s="80"/>
      <c r="I37" s="80"/>
    </row>
    <row r="38" spans="2:11" x14ac:dyDescent="0.25">
      <c r="F38" s="84"/>
      <c r="G38" s="80"/>
      <c r="H38" s="80"/>
      <c r="I38" s="80"/>
    </row>
    <row r="39" spans="2:11" x14ac:dyDescent="0.25">
      <c r="G39" s="80"/>
      <c r="H39" s="80"/>
      <c r="I39" s="80"/>
    </row>
    <row r="41" spans="2:11" x14ac:dyDescent="0.25">
      <c r="H41" s="39"/>
    </row>
  </sheetData>
  <mergeCells count="31"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2:H12"/>
    <mergeCell ref="B14:B15"/>
    <mergeCell ref="C14:F15"/>
    <mergeCell ref="G14:I14"/>
    <mergeCell ref="C16:F16"/>
    <mergeCell ref="C17:F17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opLeftCell="A28" workbookViewId="0">
      <selection activeCell="L9" sqref="L9"/>
    </sheetView>
  </sheetViews>
  <sheetFormatPr defaultRowHeight="15" x14ac:dyDescent="0.25"/>
  <cols>
    <col min="1" max="1" width="5.85546875" customWidth="1"/>
    <col min="2" max="2" width="16.42578125" customWidth="1"/>
    <col min="3" max="3" width="16.7109375" customWidth="1"/>
    <col min="4" max="4" width="16.140625" customWidth="1"/>
    <col min="5" max="5" width="15.85546875" customWidth="1"/>
    <col min="6" max="6" width="17.140625" customWidth="1"/>
    <col min="7" max="7" width="17.42578125" customWidth="1"/>
    <col min="8" max="9" width="17.85546875" customWidth="1"/>
    <col min="10" max="10" width="19.42578125" customWidth="1"/>
    <col min="12" max="12" width="14.28515625" bestFit="1" customWidth="1"/>
  </cols>
  <sheetData>
    <row r="1" spans="2:17" ht="68.25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1"/>
      <c r="L1" s="1"/>
      <c r="M1" s="1"/>
      <c r="N1" s="1"/>
      <c r="O1" s="1"/>
      <c r="P1" s="1"/>
      <c r="Q1" s="1"/>
    </row>
    <row r="2" spans="2:17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04.25" customHeight="1" x14ac:dyDescent="0.25">
      <c r="B3" s="61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49</v>
      </c>
      <c r="J3" s="61" t="s">
        <v>8</v>
      </c>
      <c r="K3" s="1"/>
      <c r="L3" s="1"/>
      <c r="M3" s="1"/>
      <c r="N3" s="1"/>
      <c r="O3" s="1"/>
      <c r="P3" s="1"/>
      <c r="Q3" s="1"/>
    </row>
    <row r="4" spans="2:17" ht="122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1"/>
      <c r="L4" s="1"/>
      <c r="M4" s="1"/>
      <c r="N4" s="1"/>
      <c r="O4" s="1"/>
      <c r="P4" s="1"/>
      <c r="Q4" s="1"/>
    </row>
    <row r="5" spans="2:17" ht="16.5" thickBot="1" x14ac:dyDescent="0.3">
      <c r="B5" s="2"/>
      <c r="C5" s="3" t="s">
        <v>9</v>
      </c>
      <c r="D5" s="4" t="s">
        <v>10</v>
      </c>
      <c r="E5" s="4" t="s">
        <v>10</v>
      </c>
      <c r="F5" s="4" t="s">
        <v>11</v>
      </c>
      <c r="G5" s="4" t="s">
        <v>9</v>
      </c>
      <c r="H5" s="4" t="s">
        <v>9</v>
      </c>
      <c r="I5" s="4" t="s">
        <v>9</v>
      </c>
      <c r="J5" s="4" t="s">
        <v>9</v>
      </c>
      <c r="K5" s="1"/>
      <c r="L5" s="1"/>
      <c r="M5" s="1"/>
      <c r="N5" s="1"/>
      <c r="O5" s="1"/>
      <c r="P5" s="1"/>
      <c r="Q5" s="1"/>
    </row>
    <row r="6" spans="2:17" ht="16.5" thickBot="1" x14ac:dyDescent="0.3">
      <c r="B6" s="5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6">
        <v>7</v>
      </c>
      <c r="I6" s="8">
        <v>8</v>
      </c>
      <c r="J6" s="8">
        <v>9</v>
      </c>
      <c r="K6" s="1"/>
      <c r="L6" s="1"/>
      <c r="M6" s="1"/>
      <c r="N6" s="1"/>
      <c r="O6" s="1"/>
      <c r="P6" s="1"/>
      <c r="Q6" s="1"/>
    </row>
    <row r="7" spans="2:17" ht="60" x14ac:dyDescent="0.25">
      <c r="B7" s="9" t="s">
        <v>12</v>
      </c>
      <c r="C7" s="10"/>
      <c r="D7" s="10"/>
      <c r="E7" s="10"/>
      <c r="F7" s="10"/>
      <c r="G7" s="10"/>
      <c r="H7" s="10"/>
      <c r="I7" s="43"/>
      <c r="J7" s="11"/>
      <c r="K7" s="1"/>
      <c r="L7" s="1"/>
      <c r="M7" s="1"/>
      <c r="N7" s="1"/>
      <c r="O7" s="1"/>
      <c r="P7" s="1"/>
      <c r="Q7" s="1"/>
    </row>
    <row r="8" spans="2:17" ht="37.5" customHeight="1" x14ac:dyDescent="0.25">
      <c r="B8" s="12" t="s">
        <v>13</v>
      </c>
      <c r="C8" s="13">
        <f>G17/1000</f>
        <v>2165.3526000000002</v>
      </c>
      <c r="D8" s="13">
        <f>G24/1000</f>
        <v>512.84069999999997</v>
      </c>
      <c r="E8" s="13">
        <f>C8+D8</f>
        <v>2678.1932999999999</v>
      </c>
      <c r="F8" s="14">
        <v>15</v>
      </c>
      <c r="G8" s="15">
        <f>ROUND(E8*F8,1)</f>
        <v>40172.9</v>
      </c>
      <c r="H8" s="13"/>
      <c r="I8" s="44">
        <v>103.7</v>
      </c>
      <c r="J8" s="16">
        <f>G8+H8+I8</f>
        <v>40276.6</v>
      </c>
      <c r="K8" s="1"/>
      <c r="L8" s="1"/>
      <c r="M8" s="1"/>
      <c r="N8" s="1"/>
      <c r="O8" s="1"/>
      <c r="P8" s="1"/>
      <c r="Q8" s="1"/>
    </row>
    <row r="9" spans="2:17" ht="45" x14ac:dyDescent="0.25">
      <c r="B9" s="17" t="s">
        <v>14</v>
      </c>
      <c r="C9" s="18">
        <f>H17/1000</f>
        <v>2303.2365</v>
      </c>
      <c r="D9" s="18">
        <f>H24/1000</f>
        <v>507.80729999999994</v>
      </c>
      <c r="E9" s="13">
        <f>C9+D9</f>
        <v>2811.0437999999999</v>
      </c>
      <c r="F9" s="19">
        <v>16</v>
      </c>
      <c r="G9" s="15">
        <f>ROUND(E9*F9,1)</f>
        <v>44976.7</v>
      </c>
      <c r="H9" s="18"/>
      <c r="I9" s="45"/>
      <c r="J9" s="16">
        <f t="shared" ref="J9:J10" si="0">G9+H9+I9</f>
        <v>44976.7</v>
      </c>
      <c r="K9" s="1"/>
      <c r="L9" s="1"/>
      <c r="M9" s="1"/>
      <c r="N9" s="1"/>
      <c r="O9" s="1"/>
      <c r="P9" s="1"/>
      <c r="Q9" s="1"/>
    </row>
    <row r="10" spans="2:17" ht="48.75" customHeight="1" thickBot="1" x14ac:dyDescent="0.3">
      <c r="B10" s="20" t="s">
        <v>15</v>
      </c>
      <c r="C10" s="21">
        <f>I17/1000</f>
        <v>2434.4769999999999</v>
      </c>
      <c r="D10" s="21">
        <f>I24/1000</f>
        <v>500.923</v>
      </c>
      <c r="E10" s="21">
        <f t="shared" ref="E10" si="1">C10+D10</f>
        <v>2935.3999999999996</v>
      </c>
      <c r="F10" s="22">
        <v>17</v>
      </c>
      <c r="G10" s="23">
        <f>ROUND(E10*F10,1)</f>
        <v>49901.8</v>
      </c>
      <c r="H10" s="21"/>
      <c r="I10" s="46"/>
      <c r="J10" s="49">
        <f t="shared" si="0"/>
        <v>49901.8</v>
      </c>
      <c r="K10" s="1"/>
      <c r="L10" s="1"/>
      <c r="M10" s="1"/>
      <c r="N10" s="1"/>
      <c r="O10" s="1"/>
      <c r="P10" s="1"/>
      <c r="Q10" s="1"/>
    </row>
    <row r="11" spans="2:17" ht="15.7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56.25" customHeight="1" x14ac:dyDescent="0.25">
      <c r="B12" s="1"/>
      <c r="C12" s="60" t="s">
        <v>16</v>
      </c>
      <c r="D12" s="60"/>
      <c r="E12" s="60"/>
      <c r="F12" s="60"/>
      <c r="G12" s="60"/>
      <c r="H12" s="60"/>
      <c r="I12" s="47"/>
      <c r="J12" s="1"/>
      <c r="K12" s="1"/>
      <c r="L12" s="1"/>
      <c r="M12" s="1"/>
      <c r="N12" s="1"/>
      <c r="O12" s="1"/>
      <c r="P12" s="1"/>
      <c r="Q12" s="1"/>
    </row>
    <row r="13" spans="2:17" ht="16.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.75" customHeight="1" thickBot="1" x14ac:dyDescent="0.3">
      <c r="B14" s="61" t="s">
        <v>17</v>
      </c>
      <c r="C14" s="63" t="s">
        <v>18</v>
      </c>
      <c r="D14" s="64"/>
      <c r="E14" s="64"/>
      <c r="F14" s="65"/>
      <c r="G14" s="72" t="s">
        <v>19</v>
      </c>
      <c r="H14" s="73"/>
      <c r="I14" s="74"/>
      <c r="J14" s="48"/>
      <c r="K14" s="1"/>
      <c r="L14" s="1"/>
      <c r="M14" s="1"/>
      <c r="N14" s="1"/>
      <c r="O14" s="1"/>
      <c r="P14" s="1"/>
      <c r="Q14" s="1"/>
    </row>
    <row r="15" spans="2:17" ht="16.5" thickBot="1" x14ac:dyDescent="0.3">
      <c r="B15" s="62"/>
      <c r="C15" s="66"/>
      <c r="D15" s="67"/>
      <c r="E15" s="67"/>
      <c r="F15" s="68"/>
      <c r="G15" s="24">
        <v>2023</v>
      </c>
      <c r="H15" s="24">
        <v>2024</v>
      </c>
      <c r="I15" s="24">
        <v>2025</v>
      </c>
      <c r="J15" s="1"/>
      <c r="K15" s="1"/>
      <c r="L15" s="1"/>
      <c r="M15" s="1"/>
      <c r="N15" s="1"/>
      <c r="O15" s="1"/>
      <c r="P15" s="1"/>
    </row>
    <row r="16" spans="2:17" ht="21" customHeight="1" x14ac:dyDescent="0.25">
      <c r="B16" s="25" t="s">
        <v>20</v>
      </c>
      <c r="C16" s="69" t="s">
        <v>21</v>
      </c>
      <c r="D16" s="70"/>
      <c r="E16" s="70"/>
      <c r="F16" s="71"/>
      <c r="G16" s="26">
        <v>15</v>
      </c>
      <c r="H16" s="27">
        <v>16</v>
      </c>
      <c r="I16" s="26">
        <v>17</v>
      </c>
      <c r="J16" s="1"/>
      <c r="K16" s="1"/>
      <c r="L16" s="1"/>
      <c r="M16" s="1"/>
      <c r="N16" s="1"/>
      <c r="O16" s="1"/>
      <c r="P16" s="1"/>
    </row>
    <row r="17" spans="2:16" ht="46.5" customHeight="1" x14ac:dyDescent="0.25">
      <c r="B17" s="28" t="s">
        <v>22</v>
      </c>
      <c r="C17" s="54" t="s">
        <v>23</v>
      </c>
      <c r="D17" s="55"/>
      <c r="E17" s="55"/>
      <c r="F17" s="56"/>
      <c r="G17" s="29">
        <f>G19+G23</f>
        <v>2165352.6</v>
      </c>
      <c r="H17" s="29">
        <f t="shared" ref="H17:I17" si="2">H19+H23</f>
        <v>2303236.5</v>
      </c>
      <c r="I17" s="29">
        <f t="shared" si="2"/>
        <v>2434477</v>
      </c>
      <c r="J17" s="1"/>
      <c r="K17" s="1"/>
      <c r="L17" s="1"/>
      <c r="M17" s="1"/>
      <c r="N17" s="1"/>
      <c r="O17" s="1"/>
      <c r="P17" s="1"/>
    </row>
    <row r="18" spans="2:16" ht="15.75" x14ac:dyDescent="0.25">
      <c r="B18" s="28"/>
      <c r="C18" s="51" t="s">
        <v>24</v>
      </c>
      <c r="D18" s="52"/>
      <c r="E18" s="52"/>
      <c r="F18" s="53"/>
      <c r="G18" s="30"/>
      <c r="H18" s="31"/>
      <c r="I18" s="30"/>
      <c r="J18" s="1"/>
      <c r="K18" s="1"/>
      <c r="L18" s="1"/>
      <c r="M18" s="1"/>
      <c r="N18" s="1"/>
      <c r="O18" s="1"/>
      <c r="P18" s="1"/>
    </row>
    <row r="19" spans="2:16" ht="48" customHeight="1" x14ac:dyDescent="0.25">
      <c r="B19" s="32" t="s">
        <v>25</v>
      </c>
      <c r="C19" s="54" t="s">
        <v>26</v>
      </c>
      <c r="D19" s="55"/>
      <c r="E19" s="55"/>
      <c r="F19" s="56"/>
      <c r="G19" s="30">
        <f>G21+G22</f>
        <v>2161448.1</v>
      </c>
      <c r="H19" s="30">
        <f t="shared" ref="H19:I19" si="3">H21+H22</f>
        <v>2299429.6</v>
      </c>
      <c r="I19" s="30">
        <f t="shared" si="3"/>
        <v>2430750.7000000002</v>
      </c>
      <c r="J19" s="1"/>
      <c r="K19" s="33"/>
      <c r="L19" s="1"/>
      <c r="M19" s="1"/>
      <c r="N19" s="1"/>
      <c r="O19" s="1"/>
      <c r="P19" s="1"/>
    </row>
    <row r="20" spans="2:16" ht="15.75" x14ac:dyDescent="0.25">
      <c r="B20" s="28"/>
      <c r="C20" s="51" t="s">
        <v>24</v>
      </c>
      <c r="D20" s="52"/>
      <c r="E20" s="52"/>
      <c r="F20" s="53"/>
      <c r="G20" s="30"/>
      <c r="H20" s="31"/>
      <c r="I20" s="30"/>
      <c r="J20" s="1"/>
      <c r="K20" s="1"/>
      <c r="L20" s="1"/>
      <c r="M20" s="1"/>
      <c r="N20" s="1"/>
      <c r="O20" s="1"/>
      <c r="P20" s="1"/>
    </row>
    <row r="21" spans="2:16" ht="15.75" x14ac:dyDescent="0.25">
      <c r="B21" s="28" t="s">
        <v>27</v>
      </c>
      <c r="C21" s="52" t="s">
        <v>28</v>
      </c>
      <c r="D21" s="52"/>
      <c r="E21" s="52"/>
      <c r="F21" s="52"/>
      <c r="G21" s="34">
        <v>1660098.4</v>
      </c>
      <c r="H21" s="35">
        <v>1766075</v>
      </c>
      <c r="I21" s="34">
        <v>1866936</v>
      </c>
      <c r="J21" s="1"/>
      <c r="K21" s="1"/>
      <c r="L21" s="1"/>
      <c r="M21" s="1"/>
      <c r="N21" s="1"/>
      <c r="O21" s="1"/>
      <c r="P21" s="1"/>
    </row>
    <row r="22" spans="2:16" ht="15.75" x14ac:dyDescent="0.25">
      <c r="B22" s="28" t="s">
        <v>29</v>
      </c>
      <c r="C22" s="52" t="s">
        <v>30</v>
      </c>
      <c r="D22" s="52"/>
      <c r="E22" s="52"/>
      <c r="F22" s="52"/>
      <c r="G22" s="34">
        <v>501349.7</v>
      </c>
      <c r="H22" s="35">
        <v>533354.6</v>
      </c>
      <c r="I22" s="34">
        <v>563814.69999999995</v>
      </c>
      <c r="J22" s="1"/>
      <c r="K22" s="1"/>
      <c r="L22" s="1"/>
      <c r="M22" s="1"/>
      <c r="N22" s="1"/>
      <c r="O22" s="1"/>
      <c r="P22" s="1"/>
    </row>
    <row r="23" spans="2:16" ht="31.5" customHeight="1" x14ac:dyDescent="0.25">
      <c r="B23" s="28" t="s">
        <v>31</v>
      </c>
      <c r="C23" s="54" t="s">
        <v>32</v>
      </c>
      <c r="D23" s="55"/>
      <c r="E23" s="55"/>
      <c r="F23" s="56"/>
      <c r="G23" s="34">
        <v>3904.5</v>
      </c>
      <c r="H23" s="35">
        <v>3806.9</v>
      </c>
      <c r="I23" s="34">
        <v>3726.3</v>
      </c>
      <c r="J23" s="1"/>
      <c r="K23" s="1"/>
      <c r="L23" s="1"/>
      <c r="M23" s="1"/>
      <c r="N23" s="1"/>
      <c r="O23" s="1"/>
      <c r="P23" s="1"/>
    </row>
    <row r="24" spans="2:16" ht="48" customHeight="1" x14ac:dyDescent="0.25">
      <c r="B24" s="28" t="s">
        <v>33</v>
      </c>
      <c r="C24" s="54" t="s">
        <v>34</v>
      </c>
      <c r="D24" s="55"/>
      <c r="E24" s="55"/>
      <c r="F24" s="56"/>
      <c r="G24" s="36">
        <f>G26+G30+G31+G32</f>
        <v>512840.69999999995</v>
      </c>
      <c r="H24" s="36">
        <f t="shared" ref="H24:I24" si="4">H26+H30+H31+H32</f>
        <v>507807.29999999993</v>
      </c>
      <c r="I24" s="36">
        <f t="shared" si="4"/>
        <v>500923</v>
      </c>
      <c r="J24" s="1"/>
      <c r="K24" s="1"/>
      <c r="L24" s="1"/>
      <c r="M24" s="1"/>
      <c r="N24" s="1"/>
      <c r="O24" s="1"/>
      <c r="P24" s="1"/>
    </row>
    <row r="25" spans="2:16" ht="18" customHeight="1" x14ac:dyDescent="0.25">
      <c r="B25" s="28"/>
      <c r="C25" s="51" t="s">
        <v>24</v>
      </c>
      <c r="D25" s="52"/>
      <c r="E25" s="52"/>
      <c r="F25" s="53"/>
      <c r="G25" s="34"/>
      <c r="H25" s="35"/>
      <c r="I25" s="34"/>
      <c r="J25" s="1"/>
      <c r="K25" s="1"/>
      <c r="L25" s="1"/>
      <c r="M25" s="1"/>
      <c r="N25" s="1"/>
      <c r="O25" s="1"/>
      <c r="P25" s="1"/>
    </row>
    <row r="26" spans="2:16" ht="47.25" customHeight="1" x14ac:dyDescent="0.25">
      <c r="B26" s="28" t="s">
        <v>35</v>
      </c>
      <c r="C26" s="54" t="s">
        <v>36</v>
      </c>
      <c r="D26" s="55"/>
      <c r="E26" s="55"/>
      <c r="F26" s="56"/>
      <c r="G26" s="34">
        <f>G28+G29</f>
        <v>406536.5</v>
      </c>
      <c r="H26" s="34">
        <f t="shared" ref="H26:I26" si="5">H28+H29</f>
        <v>404160.69999999995</v>
      </c>
      <c r="I26" s="34">
        <f t="shared" si="5"/>
        <v>399471.3</v>
      </c>
      <c r="J26" s="1"/>
      <c r="K26" s="1"/>
      <c r="L26" s="1"/>
      <c r="M26" s="1"/>
      <c r="N26" s="1"/>
      <c r="O26" s="1"/>
      <c r="P26" s="1"/>
    </row>
    <row r="27" spans="2:16" ht="15.75" x14ac:dyDescent="0.25">
      <c r="B27" s="28"/>
      <c r="C27" s="51" t="s">
        <v>24</v>
      </c>
      <c r="D27" s="52"/>
      <c r="E27" s="52"/>
      <c r="F27" s="53"/>
      <c r="G27" s="34"/>
      <c r="H27" s="35"/>
      <c r="I27" s="34"/>
      <c r="J27" s="1"/>
      <c r="K27" s="1"/>
      <c r="L27" s="1"/>
      <c r="M27" s="1"/>
      <c r="N27" s="1"/>
      <c r="O27" s="1"/>
      <c r="P27" s="1"/>
    </row>
    <row r="28" spans="2:16" ht="15.75" x14ac:dyDescent="0.25">
      <c r="B28" s="28" t="s">
        <v>37</v>
      </c>
      <c r="C28" s="51" t="s">
        <v>38</v>
      </c>
      <c r="D28" s="52"/>
      <c r="E28" s="52"/>
      <c r="F28" s="53"/>
      <c r="G28" s="34">
        <v>312240</v>
      </c>
      <c r="H28" s="35">
        <v>310415.3</v>
      </c>
      <c r="I28" s="34">
        <v>306813.59999999998</v>
      </c>
      <c r="J28" s="1"/>
      <c r="K28" s="1"/>
      <c r="L28" s="1"/>
      <c r="M28" s="1"/>
      <c r="N28" s="1"/>
      <c r="O28" s="1"/>
      <c r="P28" s="1"/>
    </row>
    <row r="29" spans="2:16" ht="15.75" x14ac:dyDescent="0.25">
      <c r="B29" s="28" t="s">
        <v>39</v>
      </c>
      <c r="C29" s="51" t="s">
        <v>40</v>
      </c>
      <c r="D29" s="52"/>
      <c r="E29" s="52"/>
      <c r="F29" s="53"/>
      <c r="G29" s="34">
        <v>94296.5</v>
      </c>
      <c r="H29" s="35">
        <v>93745.4</v>
      </c>
      <c r="I29" s="34">
        <v>92657.7</v>
      </c>
    </row>
    <row r="30" spans="2:16" ht="15.75" x14ac:dyDescent="0.25">
      <c r="B30" s="28" t="s">
        <v>41</v>
      </c>
      <c r="C30" s="51" t="s">
        <v>42</v>
      </c>
      <c r="D30" s="52"/>
      <c r="E30" s="52"/>
      <c r="F30" s="53"/>
      <c r="G30" s="34">
        <v>10031.799999999999</v>
      </c>
      <c r="H30" s="35">
        <v>9781</v>
      </c>
      <c r="I30" s="34">
        <v>9573.9</v>
      </c>
    </row>
    <row r="31" spans="2:16" ht="15.75" x14ac:dyDescent="0.25">
      <c r="B31" s="28" t="s">
        <v>43</v>
      </c>
      <c r="C31" s="51" t="s">
        <v>44</v>
      </c>
      <c r="D31" s="52"/>
      <c r="E31" s="52"/>
      <c r="F31" s="53"/>
      <c r="G31" s="34">
        <v>90511.3</v>
      </c>
      <c r="H31" s="35">
        <v>88248.5</v>
      </c>
      <c r="I31" s="34">
        <v>86379.7</v>
      </c>
    </row>
    <row r="32" spans="2:16" ht="31.5" customHeight="1" x14ac:dyDescent="0.25">
      <c r="B32" s="28" t="s">
        <v>45</v>
      </c>
      <c r="C32" s="54" t="s">
        <v>46</v>
      </c>
      <c r="D32" s="55"/>
      <c r="E32" s="55"/>
      <c r="F32" s="56"/>
      <c r="G32" s="34">
        <v>5761.1</v>
      </c>
      <c r="H32" s="35">
        <v>5617.1</v>
      </c>
      <c r="I32" s="34">
        <v>5498.1</v>
      </c>
    </row>
    <row r="33" spans="2:12" ht="30.75" customHeight="1" thickBot="1" x14ac:dyDescent="0.3">
      <c r="B33" s="37" t="s">
        <v>47</v>
      </c>
      <c r="C33" s="57" t="s">
        <v>48</v>
      </c>
      <c r="D33" s="58"/>
      <c r="E33" s="58"/>
      <c r="F33" s="59"/>
      <c r="G33" s="38">
        <f>G17+G24</f>
        <v>2678193.2999999998</v>
      </c>
      <c r="H33" s="38">
        <f t="shared" ref="H33:I33" si="6">H17+H24</f>
        <v>2811043.8</v>
      </c>
      <c r="I33" s="38">
        <f t="shared" si="6"/>
        <v>2935400</v>
      </c>
      <c r="K33" s="39"/>
    </row>
    <row r="34" spans="2:12" ht="30.75" customHeight="1" x14ac:dyDescent="0.25">
      <c r="B34" s="40"/>
      <c r="C34" s="41"/>
      <c r="D34" s="41"/>
      <c r="E34" s="41"/>
      <c r="F34" s="41"/>
      <c r="G34" s="42"/>
      <c r="H34" s="42"/>
      <c r="I34" s="42"/>
      <c r="J34" s="42"/>
      <c r="L34" s="39"/>
    </row>
    <row r="35" spans="2:12" x14ac:dyDescent="0.25">
      <c r="G35" s="39"/>
      <c r="H35" s="39"/>
      <c r="I35" s="39"/>
    </row>
  </sheetData>
  <mergeCells count="32">
    <mergeCell ref="B1:J1"/>
    <mergeCell ref="B3:B4"/>
    <mergeCell ref="C3:C4"/>
    <mergeCell ref="D3:D4"/>
    <mergeCell ref="E3:E4"/>
    <mergeCell ref="F3:F4"/>
    <mergeCell ref="G3:G4"/>
    <mergeCell ref="H3:H4"/>
    <mergeCell ref="J3:J4"/>
    <mergeCell ref="I3:I4"/>
    <mergeCell ref="C23:F23"/>
    <mergeCell ref="C12:H12"/>
    <mergeCell ref="B14:B15"/>
    <mergeCell ref="C14:F15"/>
    <mergeCell ref="C16:F16"/>
    <mergeCell ref="C17:F17"/>
    <mergeCell ref="G14:I14"/>
    <mergeCell ref="C18:F18"/>
    <mergeCell ref="C19:F19"/>
    <mergeCell ref="C20:F20"/>
    <mergeCell ref="C21:F21"/>
    <mergeCell ref="C22:F22"/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C29:F29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abSelected="1" workbookViewId="0">
      <selection activeCell="N9" sqref="N9"/>
    </sheetView>
  </sheetViews>
  <sheetFormatPr defaultRowHeight="15" x14ac:dyDescent="0.25"/>
  <cols>
    <col min="1" max="1" width="5.85546875" customWidth="1"/>
    <col min="2" max="2" width="16.42578125" customWidth="1"/>
    <col min="3" max="3" width="16.7109375" customWidth="1"/>
    <col min="4" max="4" width="16.140625" customWidth="1"/>
    <col min="5" max="5" width="15.85546875" customWidth="1"/>
    <col min="6" max="6" width="17.140625" customWidth="1"/>
    <col min="7" max="7" width="17.42578125" customWidth="1"/>
    <col min="8" max="10" width="17.85546875" customWidth="1"/>
    <col min="11" max="11" width="19.42578125" customWidth="1"/>
    <col min="13" max="13" width="14.28515625" bestFit="1" customWidth="1"/>
  </cols>
  <sheetData>
    <row r="1" spans="2:18" ht="68.25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1"/>
      <c r="M1" s="1"/>
      <c r="N1" s="1"/>
      <c r="O1" s="1"/>
      <c r="P1" s="1"/>
      <c r="Q1" s="1"/>
      <c r="R1" s="1"/>
    </row>
    <row r="2" spans="2:18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04.25" customHeight="1" x14ac:dyDescent="0.25">
      <c r="B3" s="61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49</v>
      </c>
      <c r="J3" s="61" t="s">
        <v>50</v>
      </c>
      <c r="K3" s="61" t="s">
        <v>8</v>
      </c>
      <c r="L3" s="1"/>
      <c r="M3" s="1"/>
      <c r="N3" s="1"/>
      <c r="O3" s="1"/>
      <c r="P3" s="1"/>
      <c r="Q3" s="1"/>
      <c r="R3" s="1"/>
    </row>
    <row r="4" spans="2:18" ht="122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1"/>
      <c r="M4" s="1"/>
      <c r="N4" s="1"/>
      <c r="O4" s="1"/>
      <c r="P4" s="1"/>
      <c r="Q4" s="1"/>
      <c r="R4" s="1"/>
    </row>
    <row r="5" spans="2:18" ht="16.5" thickBot="1" x14ac:dyDescent="0.3">
      <c r="B5" s="2"/>
      <c r="C5" s="3" t="s">
        <v>9</v>
      </c>
      <c r="D5" s="4" t="s">
        <v>10</v>
      </c>
      <c r="E5" s="4" t="s">
        <v>10</v>
      </c>
      <c r="F5" s="4" t="s">
        <v>11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1"/>
      <c r="M5" s="1"/>
      <c r="N5" s="1"/>
      <c r="O5" s="1"/>
      <c r="P5" s="1"/>
      <c r="Q5" s="1"/>
      <c r="R5" s="1"/>
    </row>
    <row r="6" spans="2:18" ht="16.5" thickBot="1" x14ac:dyDescent="0.3">
      <c r="B6" s="5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6">
        <v>7</v>
      </c>
      <c r="I6" s="8">
        <v>8</v>
      </c>
      <c r="J6" s="8">
        <v>9</v>
      </c>
      <c r="K6" s="8">
        <v>10</v>
      </c>
      <c r="L6" s="1"/>
      <c r="M6" s="1"/>
      <c r="N6" s="1"/>
      <c r="O6" s="1"/>
      <c r="P6" s="1"/>
      <c r="Q6" s="1"/>
      <c r="R6" s="1"/>
    </row>
    <row r="7" spans="2:18" ht="60" x14ac:dyDescent="0.25">
      <c r="B7" s="9" t="s">
        <v>12</v>
      </c>
      <c r="C7" s="10"/>
      <c r="D7" s="10"/>
      <c r="E7" s="10"/>
      <c r="F7" s="10"/>
      <c r="G7" s="10"/>
      <c r="H7" s="10"/>
      <c r="I7" s="43"/>
      <c r="J7" s="43"/>
      <c r="K7" s="11"/>
      <c r="L7" s="1"/>
      <c r="M7" s="1"/>
      <c r="N7" s="1"/>
      <c r="O7" s="1"/>
      <c r="P7" s="1"/>
      <c r="Q7" s="1"/>
      <c r="R7" s="1"/>
    </row>
    <row r="8" spans="2:18" ht="37.5" customHeight="1" x14ac:dyDescent="0.25">
      <c r="B8" s="12" t="s">
        <v>13</v>
      </c>
      <c r="C8" s="13">
        <f>G17/1000</f>
        <v>2165.3526000000002</v>
      </c>
      <c r="D8" s="13">
        <f>G24/1000</f>
        <v>512.84069999999997</v>
      </c>
      <c r="E8" s="13">
        <f>C8+D8</f>
        <v>2678.1932999999999</v>
      </c>
      <c r="F8" s="14">
        <v>15</v>
      </c>
      <c r="G8" s="15">
        <f>ROUND(E8*F8,1)</f>
        <v>40172.9</v>
      </c>
      <c r="H8" s="13"/>
      <c r="I8" s="44">
        <v>103.7</v>
      </c>
      <c r="J8" s="44">
        <v>23.2</v>
      </c>
      <c r="K8" s="16">
        <f>G8+H8+I8+J8</f>
        <v>40299.799999999996</v>
      </c>
      <c r="L8" s="1"/>
      <c r="M8" s="1"/>
      <c r="N8" s="1"/>
      <c r="O8" s="1"/>
      <c r="P8" s="1"/>
      <c r="Q8" s="1"/>
      <c r="R8" s="1"/>
    </row>
    <row r="9" spans="2:18" ht="45" x14ac:dyDescent="0.25">
      <c r="B9" s="17" t="s">
        <v>14</v>
      </c>
      <c r="C9" s="18">
        <f>H17/1000</f>
        <v>2303.2365</v>
      </c>
      <c r="D9" s="18">
        <f>H24/1000</f>
        <v>507.80729999999994</v>
      </c>
      <c r="E9" s="13">
        <f>C9+D9</f>
        <v>2811.0437999999999</v>
      </c>
      <c r="F9" s="19">
        <v>16</v>
      </c>
      <c r="G9" s="15">
        <f>ROUND(E9*F9,1)</f>
        <v>44976.7</v>
      </c>
      <c r="H9" s="18"/>
      <c r="I9" s="45"/>
      <c r="J9" s="45"/>
      <c r="K9" s="16">
        <f t="shared" ref="K9:K10" si="0">G9+H9+I9</f>
        <v>44976.7</v>
      </c>
      <c r="L9" s="1"/>
      <c r="M9" s="1"/>
      <c r="N9" s="1"/>
      <c r="O9" s="1"/>
      <c r="P9" s="1"/>
      <c r="Q9" s="1"/>
      <c r="R9" s="1"/>
    </row>
    <row r="10" spans="2:18" ht="48.75" customHeight="1" thickBot="1" x14ac:dyDescent="0.3">
      <c r="B10" s="20" t="s">
        <v>15</v>
      </c>
      <c r="C10" s="21">
        <f>I17/1000</f>
        <v>2434.4769999999999</v>
      </c>
      <c r="D10" s="21">
        <f>I24/1000</f>
        <v>500.923</v>
      </c>
      <c r="E10" s="21">
        <f t="shared" ref="E10" si="1">C10+D10</f>
        <v>2935.3999999999996</v>
      </c>
      <c r="F10" s="22">
        <v>17</v>
      </c>
      <c r="G10" s="23">
        <f>ROUND(E10*F10,1)</f>
        <v>49901.8</v>
      </c>
      <c r="H10" s="21"/>
      <c r="I10" s="46"/>
      <c r="J10" s="46"/>
      <c r="K10" s="49">
        <f t="shared" si="0"/>
        <v>49901.8</v>
      </c>
      <c r="L10" s="1"/>
      <c r="M10" s="1"/>
      <c r="N10" s="1"/>
      <c r="O10" s="1"/>
      <c r="P10" s="1"/>
      <c r="Q10" s="1"/>
      <c r="R10" s="1"/>
    </row>
    <row r="11" spans="2:18" ht="15.7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56.25" customHeight="1" x14ac:dyDescent="0.25">
      <c r="B12" s="1"/>
      <c r="C12" s="60" t="s">
        <v>16</v>
      </c>
      <c r="D12" s="60"/>
      <c r="E12" s="60"/>
      <c r="F12" s="60"/>
      <c r="G12" s="60"/>
      <c r="H12" s="60"/>
      <c r="I12" s="50"/>
      <c r="J12" s="50"/>
      <c r="K12" s="1"/>
      <c r="L12" s="1"/>
      <c r="M12" s="1"/>
      <c r="N12" s="1"/>
      <c r="O12" s="1"/>
      <c r="P12" s="1"/>
      <c r="Q12" s="1"/>
      <c r="R12" s="1"/>
    </row>
    <row r="13" spans="2:18" ht="16.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5.75" customHeight="1" thickBot="1" x14ac:dyDescent="0.3">
      <c r="B14" s="61" t="s">
        <v>17</v>
      </c>
      <c r="C14" s="63" t="s">
        <v>18</v>
      </c>
      <c r="D14" s="64"/>
      <c r="E14" s="64"/>
      <c r="F14" s="65"/>
      <c r="G14" s="72" t="s">
        <v>19</v>
      </c>
      <c r="H14" s="73"/>
      <c r="I14" s="74"/>
      <c r="J14" s="76"/>
      <c r="K14" s="48"/>
      <c r="L14" s="1"/>
      <c r="M14" s="1"/>
      <c r="N14" s="1"/>
      <c r="O14" s="1"/>
      <c r="P14" s="1"/>
      <c r="Q14" s="1"/>
      <c r="R14" s="1"/>
    </row>
    <row r="15" spans="2:18" ht="16.5" thickBot="1" x14ac:dyDescent="0.3">
      <c r="B15" s="62"/>
      <c r="C15" s="66"/>
      <c r="D15" s="67"/>
      <c r="E15" s="67"/>
      <c r="F15" s="68"/>
      <c r="G15" s="24">
        <v>2023</v>
      </c>
      <c r="H15" s="24">
        <v>2024</v>
      </c>
      <c r="I15" s="24">
        <v>2025</v>
      </c>
      <c r="J15" s="76"/>
      <c r="K15" s="1"/>
      <c r="L15" s="1"/>
      <c r="M15" s="1"/>
      <c r="N15" s="1"/>
      <c r="O15" s="1"/>
      <c r="P15" s="1"/>
      <c r="Q15" s="1"/>
    </row>
    <row r="16" spans="2:18" ht="21" customHeight="1" x14ac:dyDescent="0.25">
      <c r="B16" s="25" t="s">
        <v>20</v>
      </c>
      <c r="C16" s="69" t="s">
        <v>21</v>
      </c>
      <c r="D16" s="70"/>
      <c r="E16" s="70"/>
      <c r="F16" s="71"/>
      <c r="G16" s="26">
        <v>15</v>
      </c>
      <c r="H16" s="27">
        <v>16</v>
      </c>
      <c r="I16" s="26">
        <v>17</v>
      </c>
      <c r="J16" s="77"/>
      <c r="K16" s="1"/>
      <c r="L16" s="1"/>
      <c r="M16" s="1"/>
      <c r="N16" s="1"/>
      <c r="O16" s="1"/>
      <c r="P16" s="1"/>
      <c r="Q16" s="1"/>
    </row>
    <row r="17" spans="2:17" ht="46.5" customHeight="1" x14ac:dyDescent="0.25">
      <c r="B17" s="28" t="s">
        <v>22</v>
      </c>
      <c r="C17" s="54" t="s">
        <v>23</v>
      </c>
      <c r="D17" s="55"/>
      <c r="E17" s="55"/>
      <c r="F17" s="56"/>
      <c r="G17" s="29">
        <f>G19+G23</f>
        <v>2165352.6</v>
      </c>
      <c r="H17" s="29">
        <f t="shared" ref="H17:I17" si="2">H19+H23</f>
        <v>2303236.5</v>
      </c>
      <c r="I17" s="29">
        <f t="shared" si="2"/>
        <v>2434477</v>
      </c>
      <c r="J17" s="78"/>
      <c r="K17" s="1"/>
      <c r="L17" s="1"/>
      <c r="M17" s="1"/>
      <c r="N17" s="1"/>
      <c r="O17" s="1"/>
      <c r="P17" s="1"/>
      <c r="Q17" s="1"/>
    </row>
    <row r="18" spans="2:17" ht="15.75" x14ac:dyDescent="0.25">
      <c r="B18" s="28"/>
      <c r="C18" s="51" t="s">
        <v>24</v>
      </c>
      <c r="D18" s="52"/>
      <c r="E18" s="52"/>
      <c r="F18" s="53"/>
      <c r="G18" s="30"/>
      <c r="H18" s="31"/>
      <c r="I18" s="30"/>
      <c r="J18" s="79"/>
      <c r="K18" s="1"/>
      <c r="L18" s="1"/>
      <c r="M18" s="1"/>
      <c r="N18" s="1"/>
      <c r="O18" s="1"/>
      <c r="P18" s="1"/>
      <c r="Q18" s="1"/>
    </row>
    <row r="19" spans="2:17" ht="48" customHeight="1" x14ac:dyDescent="0.25">
      <c r="B19" s="32" t="s">
        <v>25</v>
      </c>
      <c r="C19" s="54" t="s">
        <v>26</v>
      </c>
      <c r="D19" s="55"/>
      <c r="E19" s="55"/>
      <c r="F19" s="56"/>
      <c r="G19" s="30">
        <f>G21+G22</f>
        <v>2161448.1</v>
      </c>
      <c r="H19" s="30">
        <f t="shared" ref="H19:I19" si="3">H21+H22</f>
        <v>2299429.6</v>
      </c>
      <c r="I19" s="30">
        <f t="shared" si="3"/>
        <v>2430750.7000000002</v>
      </c>
      <c r="J19" s="79"/>
      <c r="K19" s="1"/>
      <c r="L19" s="33"/>
      <c r="M19" s="1"/>
      <c r="N19" s="1"/>
      <c r="O19" s="1"/>
      <c r="P19" s="1"/>
      <c r="Q19" s="1"/>
    </row>
    <row r="20" spans="2:17" ht="15.75" x14ac:dyDescent="0.25">
      <c r="B20" s="28"/>
      <c r="C20" s="51" t="s">
        <v>24</v>
      </c>
      <c r="D20" s="52"/>
      <c r="E20" s="52"/>
      <c r="F20" s="53"/>
      <c r="G20" s="30"/>
      <c r="H20" s="31"/>
      <c r="I20" s="30"/>
      <c r="J20" s="79"/>
      <c r="K20" s="1"/>
      <c r="L20" s="1"/>
      <c r="M20" s="1"/>
      <c r="N20" s="1"/>
      <c r="O20" s="1"/>
      <c r="P20" s="1"/>
      <c r="Q20" s="1"/>
    </row>
    <row r="21" spans="2:17" ht="15.75" x14ac:dyDescent="0.25">
      <c r="B21" s="28" t="s">
        <v>27</v>
      </c>
      <c r="C21" s="52" t="s">
        <v>28</v>
      </c>
      <c r="D21" s="52"/>
      <c r="E21" s="52"/>
      <c r="F21" s="52"/>
      <c r="G21" s="34">
        <v>1660098.4</v>
      </c>
      <c r="H21" s="35">
        <v>1766075</v>
      </c>
      <c r="I21" s="34">
        <v>1866936</v>
      </c>
      <c r="J21" s="80"/>
      <c r="K21" s="1"/>
      <c r="L21" s="1"/>
      <c r="M21" s="1"/>
      <c r="N21" s="1"/>
      <c r="O21" s="1"/>
      <c r="P21" s="1"/>
      <c r="Q21" s="1"/>
    </row>
    <row r="22" spans="2:17" ht="15.75" x14ac:dyDescent="0.25">
      <c r="B22" s="28" t="s">
        <v>29</v>
      </c>
      <c r="C22" s="52" t="s">
        <v>30</v>
      </c>
      <c r="D22" s="52"/>
      <c r="E22" s="52"/>
      <c r="F22" s="52"/>
      <c r="G22" s="34">
        <v>501349.7</v>
      </c>
      <c r="H22" s="35">
        <v>533354.6</v>
      </c>
      <c r="I22" s="34">
        <v>563814.69999999995</v>
      </c>
      <c r="J22" s="80"/>
      <c r="K22" s="1"/>
      <c r="L22" s="1"/>
      <c r="M22" s="1"/>
      <c r="N22" s="1"/>
      <c r="O22" s="1"/>
      <c r="P22" s="1"/>
      <c r="Q22" s="1"/>
    </row>
    <row r="23" spans="2:17" ht="31.5" customHeight="1" x14ac:dyDescent="0.25">
      <c r="B23" s="28" t="s">
        <v>31</v>
      </c>
      <c r="C23" s="54" t="s">
        <v>32</v>
      </c>
      <c r="D23" s="55"/>
      <c r="E23" s="55"/>
      <c r="F23" s="56"/>
      <c r="G23" s="34">
        <v>3904.5</v>
      </c>
      <c r="H23" s="35">
        <v>3806.9</v>
      </c>
      <c r="I23" s="34">
        <v>3726.3</v>
      </c>
      <c r="J23" s="80"/>
      <c r="K23" s="1"/>
      <c r="L23" s="1"/>
      <c r="M23" s="1"/>
      <c r="N23" s="1"/>
      <c r="O23" s="1"/>
      <c r="P23" s="1"/>
      <c r="Q23" s="1"/>
    </row>
    <row r="24" spans="2:17" ht="48" customHeight="1" x14ac:dyDescent="0.25">
      <c r="B24" s="28" t="s">
        <v>33</v>
      </c>
      <c r="C24" s="54" t="s">
        <v>34</v>
      </c>
      <c r="D24" s="55"/>
      <c r="E24" s="55"/>
      <c r="F24" s="56"/>
      <c r="G24" s="36">
        <f>G26+G30+G31+G32</f>
        <v>512840.69999999995</v>
      </c>
      <c r="H24" s="36">
        <f t="shared" ref="H24:I24" si="4">H26+H30+H31+H32</f>
        <v>507807.29999999993</v>
      </c>
      <c r="I24" s="36">
        <f t="shared" si="4"/>
        <v>500923</v>
      </c>
      <c r="J24" s="81"/>
      <c r="K24" s="1"/>
      <c r="L24" s="1"/>
      <c r="M24" s="1"/>
      <c r="N24" s="1"/>
      <c r="O24" s="1"/>
      <c r="P24" s="1"/>
      <c r="Q24" s="1"/>
    </row>
    <row r="25" spans="2:17" ht="18" customHeight="1" x14ac:dyDescent="0.25">
      <c r="B25" s="28"/>
      <c r="C25" s="51" t="s">
        <v>24</v>
      </c>
      <c r="D25" s="52"/>
      <c r="E25" s="52"/>
      <c r="F25" s="53"/>
      <c r="G25" s="34"/>
      <c r="H25" s="35"/>
      <c r="I25" s="34"/>
      <c r="J25" s="80"/>
      <c r="K25" s="1"/>
      <c r="L25" s="1"/>
      <c r="M25" s="1"/>
      <c r="N25" s="1"/>
      <c r="O25" s="1"/>
      <c r="P25" s="1"/>
      <c r="Q25" s="1"/>
    </row>
    <row r="26" spans="2:17" ht="47.25" customHeight="1" x14ac:dyDescent="0.25">
      <c r="B26" s="28" t="s">
        <v>35</v>
      </c>
      <c r="C26" s="54" t="s">
        <v>36</v>
      </c>
      <c r="D26" s="55"/>
      <c r="E26" s="55"/>
      <c r="F26" s="56"/>
      <c r="G26" s="34">
        <f>G28+G29</f>
        <v>406536.5</v>
      </c>
      <c r="H26" s="34">
        <f t="shared" ref="H26:I26" si="5">H28+H29</f>
        <v>404160.69999999995</v>
      </c>
      <c r="I26" s="34">
        <f t="shared" si="5"/>
        <v>399471.3</v>
      </c>
      <c r="J26" s="80"/>
      <c r="K26" s="1"/>
      <c r="L26" s="1"/>
      <c r="M26" s="1"/>
      <c r="N26" s="1"/>
      <c r="O26" s="1"/>
      <c r="P26" s="1"/>
      <c r="Q26" s="1"/>
    </row>
    <row r="27" spans="2:17" ht="15.75" x14ac:dyDescent="0.25">
      <c r="B27" s="28"/>
      <c r="C27" s="51" t="s">
        <v>24</v>
      </c>
      <c r="D27" s="52"/>
      <c r="E27" s="52"/>
      <c r="F27" s="53"/>
      <c r="G27" s="34"/>
      <c r="H27" s="35"/>
      <c r="I27" s="34"/>
      <c r="J27" s="80"/>
      <c r="K27" s="1"/>
      <c r="L27" s="1"/>
      <c r="M27" s="1"/>
      <c r="N27" s="1"/>
      <c r="O27" s="1"/>
      <c r="P27" s="1"/>
      <c r="Q27" s="1"/>
    </row>
    <row r="28" spans="2:17" ht="15.75" x14ac:dyDescent="0.25">
      <c r="B28" s="28" t="s">
        <v>37</v>
      </c>
      <c r="C28" s="51" t="s">
        <v>38</v>
      </c>
      <c r="D28" s="52"/>
      <c r="E28" s="52"/>
      <c r="F28" s="53"/>
      <c r="G28" s="34">
        <v>312240</v>
      </c>
      <c r="H28" s="35">
        <v>310415.3</v>
      </c>
      <c r="I28" s="34">
        <v>306813.59999999998</v>
      </c>
      <c r="J28" s="80"/>
      <c r="K28" s="1"/>
      <c r="L28" s="1"/>
      <c r="M28" s="1"/>
      <c r="N28" s="1"/>
      <c r="O28" s="1"/>
      <c r="P28" s="1"/>
      <c r="Q28" s="1"/>
    </row>
    <row r="29" spans="2:17" ht="15.75" x14ac:dyDescent="0.25">
      <c r="B29" s="28" t="s">
        <v>39</v>
      </c>
      <c r="C29" s="51" t="s">
        <v>40</v>
      </c>
      <c r="D29" s="52"/>
      <c r="E29" s="52"/>
      <c r="F29" s="53"/>
      <c r="G29" s="34">
        <v>94296.5</v>
      </c>
      <c r="H29" s="35">
        <v>93745.4</v>
      </c>
      <c r="I29" s="34">
        <v>92657.7</v>
      </c>
      <c r="J29" s="80"/>
    </row>
    <row r="30" spans="2:17" ht="15.75" x14ac:dyDescent="0.25">
      <c r="B30" s="28" t="s">
        <v>41</v>
      </c>
      <c r="C30" s="51" t="s">
        <v>42</v>
      </c>
      <c r="D30" s="52"/>
      <c r="E30" s="52"/>
      <c r="F30" s="53"/>
      <c r="G30" s="34">
        <v>10031.799999999999</v>
      </c>
      <c r="H30" s="35">
        <v>9781</v>
      </c>
      <c r="I30" s="34">
        <v>9573.9</v>
      </c>
      <c r="J30" s="80"/>
    </row>
    <row r="31" spans="2:17" ht="15.75" x14ac:dyDescent="0.25">
      <c r="B31" s="28" t="s">
        <v>43</v>
      </c>
      <c r="C31" s="51" t="s">
        <v>44</v>
      </c>
      <c r="D31" s="52"/>
      <c r="E31" s="52"/>
      <c r="F31" s="53"/>
      <c r="G31" s="34">
        <v>90511.3</v>
      </c>
      <c r="H31" s="35">
        <v>88248.5</v>
      </c>
      <c r="I31" s="34">
        <v>86379.7</v>
      </c>
      <c r="J31" s="80"/>
    </row>
    <row r="32" spans="2:17" ht="31.5" customHeight="1" x14ac:dyDescent="0.25">
      <c r="B32" s="28" t="s">
        <v>45</v>
      </c>
      <c r="C32" s="54" t="s">
        <v>46</v>
      </c>
      <c r="D32" s="55"/>
      <c r="E32" s="55"/>
      <c r="F32" s="56"/>
      <c r="G32" s="34">
        <v>5761.1</v>
      </c>
      <c r="H32" s="35">
        <v>5617.1</v>
      </c>
      <c r="I32" s="34">
        <v>5498.1</v>
      </c>
      <c r="J32" s="80"/>
    </row>
    <row r="33" spans="2:13" ht="30.75" customHeight="1" thickBot="1" x14ac:dyDescent="0.3">
      <c r="B33" s="37" t="s">
        <v>47</v>
      </c>
      <c r="C33" s="57" t="s">
        <v>48</v>
      </c>
      <c r="D33" s="58"/>
      <c r="E33" s="58"/>
      <c r="F33" s="59"/>
      <c r="G33" s="38">
        <f>G17+G24</f>
        <v>2678193.2999999998</v>
      </c>
      <c r="H33" s="38">
        <f t="shared" ref="H33:I33" si="6">H17+H24</f>
        <v>2811043.8</v>
      </c>
      <c r="I33" s="38">
        <f t="shared" si="6"/>
        <v>2935400</v>
      </c>
      <c r="J33" s="42"/>
      <c r="L33" s="39"/>
    </row>
    <row r="34" spans="2:13" ht="30.75" customHeight="1" x14ac:dyDescent="0.25">
      <c r="B34" s="40"/>
      <c r="C34" s="41"/>
      <c r="D34" s="41"/>
      <c r="E34" s="41"/>
      <c r="F34" s="41"/>
      <c r="G34" s="42"/>
      <c r="H34" s="42"/>
      <c r="I34" s="42"/>
      <c r="J34" s="42"/>
      <c r="K34" s="42"/>
      <c r="M34" s="39"/>
    </row>
    <row r="35" spans="2:13" x14ac:dyDescent="0.25">
      <c r="G35" s="39"/>
      <c r="H35" s="39"/>
      <c r="I35" s="39"/>
      <c r="J35" s="39"/>
    </row>
  </sheetData>
  <mergeCells count="33">
    <mergeCell ref="C30:F30"/>
    <mergeCell ref="C31:F31"/>
    <mergeCell ref="C32:F32"/>
    <mergeCell ref="C33:F33"/>
    <mergeCell ref="J3:J4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2:H12"/>
    <mergeCell ref="B14:B15"/>
    <mergeCell ref="C14:F15"/>
    <mergeCell ref="G14:I14"/>
    <mergeCell ref="C16:F16"/>
    <mergeCell ref="C17:F17"/>
    <mergeCell ref="B1:K1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НЗ 2023-2025</vt:lpstr>
      <vt:lpstr>НЗ 2023-2025 (1)</vt:lpstr>
      <vt:lpstr>НЗ 2023-2025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Отдельнова Марина Вячеславовна</dc:creator>
  <cp:lastModifiedBy>Отдельнова Марина Вячеславовна</cp:lastModifiedBy>
  <cp:lastPrinted>2023-10-12T14:48:49Z</cp:lastPrinted>
  <dcterms:created xsi:type="dcterms:W3CDTF">2023-10-04T12:09:44Z</dcterms:created>
  <dcterms:modified xsi:type="dcterms:W3CDTF">2023-12-11T07:26:35Z</dcterms:modified>
</cp:coreProperties>
</file>