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НЗ 2024-2026 (2)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29" i="2" l="1"/>
  <c r="G28" i="2"/>
  <c r="G22" i="2"/>
  <c r="G21" i="2"/>
  <c r="I26" i="2"/>
  <c r="I24" i="2" s="1"/>
  <c r="D10" i="2" s="1"/>
  <c r="H26" i="2"/>
  <c r="H24" i="2"/>
  <c r="I19" i="2"/>
  <c r="H19" i="2"/>
  <c r="I17" i="2"/>
  <c r="I33" i="2" s="1"/>
  <c r="H17" i="2"/>
  <c r="H33" i="2" s="1"/>
  <c r="D9" i="2"/>
  <c r="C9" i="2"/>
  <c r="E9" i="2" s="1"/>
  <c r="G9" i="2" s="1"/>
  <c r="I9" i="2" s="1"/>
  <c r="G26" i="2" l="1"/>
  <c r="G24" i="2" s="1"/>
  <c r="D8" i="2" s="1"/>
  <c r="G19" i="2"/>
  <c r="G17" i="2" s="1"/>
  <c r="C8" i="2" s="1"/>
  <c r="C10" i="2"/>
  <c r="E10" i="2" s="1"/>
  <c r="G10" i="2" s="1"/>
  <c r="I10" i="2" s="1"/>
  <c r="G33" i="2" l="1"/>
  <c r="E8" i="2"/>
  <c r="G8" i="2" s="1"/>
  <c r="I8" i="2" s="1"/>
</calcChain>
</file>

<file path=xl/sharedStrings.xml><?xml version="1.0" encoding="utf-8"?>
<sst xmlns="http://schemas.openxmlformats.org/spreadsheetml/2006/main" count="63" uniqueCount="54">
  <si>
    <t>Объем нормативных затрат на выполнение государственной работы «Проведение прикладных
научных исследований» Федеральным государственным  бюджетным учреждением «Научно-исследовательский институт проблем 
социально-экономической статистики Федеральной службы государственной статистики»
 в 2024 году и плановом периоде 2025 и 2026 годов</t>
  </si>
  <si>
    <t xml:space="preserve">Наименование государственной
работы в  соответствии с ведомственным перечнем
</t>
  </si>
  <si>
    <t>Нормативные затраты, непосредственно связанные с выполнением единицы государственной работы</t>
  </si>
  <si>
    <t>Нормативные затраты на общехозяйственные нужды для выполнения единицы государственной работы</t>
  </si>
  <si>
    <t>Итого нормативные затраты на выполнение единицы государственной работы</t>
  </si>
  <si>
    <t>Объем государственной работы</t>
  </si>
  <si>
    <t>Нормативные затраты на выполнение государственной работы</t>
  </si>
  <si>
    <t>Затраты на уплату налогов, в качестве объекта налогообложения, по которым признается имущество НИИ статистики Росстата</t>
  </si>
  <si>
    <t>Объем финансового обеспечения выполнения государственного задания</t>
  </si>
  <si>
    <t>тыс. руб.</t>
  </si>
  <si>
    <t xml:space="preserve">тыс. руб. </t>
  </si>
  <si>
    <t>ед.</t>
  </si>
  <si>
    <t>Проведение прикладных научных исследований</t>
  </si>
  <si>
    <t xml:space="preserve">Очередной финансовый год </t>
  </si>
  <si>
    <t xml:space="preserve">Первый год планового периода </t>
  </si>
  <si>
    <t>Второй год планового периода</t>
  </si>
  <si>
    <t xml:space="preserve">Определение нормативных затрат на выполнение единицы государственной работы 
«Проведение прикладных научных исследований» НИИ статистики Росстата в 2024 году и в течение планового периода 2025 и 2026 годов
</t>
  </si>
  <si>
    <t>№ показателя</t>
  </si>
  <si>
    <t>Наименование показателей</t>
  </si>
  <si>
    <t>Финансовый год</t>
  </si>
  <si>
    <t>1.</t>
  </si>
  <si>
    <t>Объем государственной работы (единиц)</t>
  </si>
  <si>
    <t>2.</t>
  </si>
  <si>
    <t>Нормативные затраты, непосредственно связанные с выполнением единицы государственной работы,  руб. на ед. объема,</t>
  </si>
  <si>
    <t>в том числе:</t>
  </si>
  <si>
    <t>2.1.</t>
  </si>
  <si>
    <t>заработная плата персонала, непосредственно  связанного с выполнением единицы государственной работы, и начисления на ее выплаты,  руб. на ед. объема,</t>
  </si>
  <si>
    <t>2.1.1.</t>
  </si>
  <si>
    <t>заработная плата руб., на ед. объема</t>
  </si>
  <si>
    <t>2.1.2.</t>
  </si>
  <si>
    <t xml:space="preserve">начисления на выплаты заработной платы, руб. на ед. объема </t>
  </si>
  <si>
    <t>2.2.</t>
  </si>
  <si>
    <t>увеличение стоимости материальных запасов (канцелярские товары), руб. на ед. объема</t>
  </si>
  <si>
    <t>3.</t>
  </si>
  <si>
    <t>Нормативные затраты на общехозяйственные нужды для выполнения единицы государственной работы,  руб. на ед. объема,</t>
  </si>
  <si>
    <t>3.1.</t>
  </si>
  <si>
    <t>заработная плата персонала, непосредственно не связанного с выполнением единицы государственной работы, с начислениями на ее выплаты, руб. на ед. объема,</t>
  </si>
  <si>
    <t>3.1.1.</t>
  </si>
  <si>
    <t>заработная плата, руб. на ед. объема</t>
  </si>
  <si>
    <t>3.1.2.</t>
  </si>
  <si>
    <t>начисления на выплаты заработной платы руб. на ед. объема</t>
  </si>
  <si>
    <t>3.2.</t>
  </si>
  <si>
    <t>услуги связи,  руб. на ед. объема</t>
  </si>
  <si>
    <t>3.3.</t>
  </si>
  <si>
    <t>услуги по содержанию имущества, руб. на ед. объема</t>
  </si>
  <si>
    <t>3.4.</t>
  </si>
  <si>
    <t>приобретение и сопровождение актуального бухгалтерского программного обеспечения</t>
  </si>
  <si>
    <t>4.</t>
  </si>
  <si>
    <t xml:space="preserve">Нормативные затраты на выполнение единицы государственной работы,  руб. на ед. объема </t>
  </si>
  <si>
    <t>Директор НИИ статистики Росстата</t>
  </si>
  <si>
    <t>подпись</t>
  </si>
  <si>
    <t>ФИО</t>
  </si>
  <si>
    <t>Исполнитель</t>
  </si>
  <si>
    <t>должность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</si>
</sst>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 applyAlignment="1">
      <alignment vertical="center" wrapText="1"/>
    </xf>
    <xf numFmtId="4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/>
    <xf numFmtId="0" fontId="2" fillId="0" borderId="2" xfId="0" applyFont="1" applyBorder="1" applyAlignment="1">
      <alignment vertical="center" wrapText="1"/>
    </xf>
    <xf numFmtId="4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4" fontId="3" fillId="0" borderId="29" xfId="0" applyNumberFormat="1" applyFont="1" applyBorder="1" applyAlignment="1">
      <alignment horizontal="center" vertical="center"/>
    </xf>
    <xf numFmtId="0" fontId="2" fillId="0" borderId="0" xfId="0" applyFont="1"/>
    <xf numFmtId="4" fontId="0" fillId="0" borderId="0" xfId="0" applyNumberFormat="1"/>
    <xf numFmtId="0" fontId="2" fillId="0" borderId="33" xfId="0" applyFont="1" applyBorder="1"/>
    <xf numFmtId="0" fontId="2" fillId="0" borderId="0" xfId="0" applyFont="1" applyBorder="1"/>
    <xf numFmtId="0" fontId="2" fillId="0" borderId="34" xfId="0" applyFont="1" applyBorder="1" applyAlignment="1">
      <alignment horizontal="center"/>
    </xf>
    <xf numFmtId="0" fontId="2" fillId="0" borderId="0" xfId="0" applyFont="1" applyAlignment="1"/>
    <xf numFmtId="0" fontId="2" fillId="0" borderId="33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4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-2026 (16 р)"/>
      <sheetName val="2024-2026 (16 р) (63,9тр)"/>
    </sheetNames>
    <sheetDataSet>
      <sheetData sheetId="0"/>
      <sheetData sheetId="1">
        <row r="10">
          <cell r="U10">
            <v>358544.02</v>
          </cell>
        </row>
        <row r="11">
          <cell r="U11">
            <v>108280.29</v>
          </cell>
        </row>
        <row r="17">
          <cell r="U17">
            <v>1714839.24</v>
          </cell>
        </row>
        <row r="18">
          <cell r="U18">
            <v>517881.45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1"/>
  <sheetViews>
    <sheetView tabSelected="1" topLeftCell="A25" workbookViewId="0">
      <selection activeCell="M26" sqref="M26"/>
    </sheetView>
  </sheetViews>
  <sheetFormatPr defaultRowHeight="15" x14ac:dyDescent="0.25"/>
  <cols>
    <col min="1" max="1" width="5.85546875" customWidth="1"/>
    <col min="2" max="2" width="16.42578125" customWidth="1"/>
    <col min="3" max="3" width="16.7109375" customWidth="1"/>
    <col min="4" max="4" width="16.140625" customWidth="1"/>
    <col min="5" max="5" width="15.85546875" customWidth="1"/>
    <col min="6" max="6" width="17.140625" customWidth="1"/>
    <col min="7" max="7" width="17.42578125" customWidth="1"/>
    <col min="8" max="8" width="17.85546875" customWidth="1"/>
    <col min="9" max="9" width="19.42578125" customWidth="1"/>
  </cols>
  <sheetData>
    <row r="1" spans="2:10" ht="68.25" customHeight="1" x14ac:dyDescent="0.25">
      <c r="B1" s="85" t="s">
        <v>0</v>
      </c>
      <c r="C1" s="85"/>
      <c r="D1" s="85"/>
      <c r="E1" s="85"/>
      <c r="F1" s="85"/>
      <c r="G1" s="85"/>
      <c r="H1" s="85"/>
      <c r="I1" s="85"/>
      <c r="J1" s="1"/>
    </row>
    <row r="2" spans="2:10" ht="16.5" thickBot="1" x14ac:dyDescent="0.3">
      <c r="B2" s="1"/>
      <c r="C2" s="1"/>
      <c r="D2" s="1"/>
      <c r="E2" s="1"/>
      <c r="F2" s="1"/>
      <c r="G2" s="1"/>
      <c r="H2" s="1"/>
      <c r="I2" s="1"/>
      <c r="J2" s="1"/>
    </row>
    <row r="3" spans="2:10" ht="104.25" customHeight="1" x14ac:dyDescent="0.25"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8</v>
      </c>
      <c r="J3" s="1"/>
    </row>
    <row r="4" spans="2:10" ht="33" customHeight="1" thickBot="1" x14ac:dyDescent="0.3">
      <c r="B4" s="69"/>
      <c r="C4" s="69"/>
      <c r="D4" s="69"/>
      <c r="E4" s="69"/>
      <c r="F4" s="69"/>
      <c r="G4" s="69"/>
      <c r="H4" s="69"/>
      <c r="I4" s="69"/>
      <c r="J4" s="1"/>
    </row>
    <row r="5" spans="2:10" ht="16.5" thickBot="1" x14ac:dyDescent="0.3">
      <c r="B5" s="2"/>
      <c r="C5" s="3" t="s">
        <v>9</v>
      </c>
      <c r="D5" s="4" t="s">
        <v>10</v>
      </c>
      <c r="E5" s="4" t="s">
        <v>10</v>
      </c>
      <c r="F5" s="4" t="s">
        <v>11</v>
      </c>
      <c r="G5" s="4" t="s">
        <v>9</v>
      </c>
      <c r="H5" s="4" t="s">
        <v>9</v>
      </c>
      <c r="I5" s="4" t="s">
        <v>9</v>
      </c>
      <c r="J5" s="1"/>
    </row>
    <row r="6" spans="2:10" ht="16.5" thickBot="1" x14ac:dyDescent="0.3">
      <c r="B6" s="5">
        <v>1</v>
      </c>
      <c r="C6" s="6">
        <v>2</v>
      </c>
      <c r="D6" s="7">
        <v>3</v>
      </c>
      <c r="E6" s="6">
        <v>4</v>
      </c>
      <c r="F6" s="7">
        <v>5</v>
      </c>
      <c r="G6" s="6">
        <v>6</v>
      </c>
      <c r="H6" s="6">
        <v>7</v>
      </c>
      <c r="I6" s="8">
        <v>8</v>
      </c>
      <c r="J6" s="1"/>
    </row>
    <row r="7" spans="2:10" ht="60" x14ac:dyDescent="0.25">
      <c r="B7" s="9" t="s">
        <v>12</v>
      </c>
      <c r="C7" s="10"/>
      <c r="D7" s="10"/>
      <c r="E7" s="10"/>
      <c r="F7" s="10"/>
      <c r="G7" s="10"/>
      <c r="H7" s="10"/>
      <c r="I7" s="11"/>
      <c r="J7" s="1"/>
    </row>
    <row r="8" spans="2:10" ht="37.5" customHeight="1" x14ac:dyDescent="0.25">
      <c r="B8" s="12" t="s">
        <v>13</v>
      </c>
      <c r="C8" s="13">
        <f>G17/1000</f>
        <v>2236.5276899999999</v>
      </c>
      <c r="D8" s="13">
        <f>G24/1000</f>
        <v>576.37231000000008</v>
      </c>
      <c r="E8" s="13">
        <f>C8+D8</f>
        <v>2812.9</v>
      </c>
      <c r="F8" s="14">
        <v>16</v>
      </c>
      <c r="G8" s="15">
        <f>ROUND(E8*F8,1)</f>
        <v>45006.400000000001</v>
      </c>
      <c r="H8" s="13"/>
      <c r="I8" s="16">
        <f>G8+H8</f>
        <v>45006.400000000001</v>
      </c>
      <c r="J8" s="1"/>
    </row>
    <row r="9" spans="2:10" ht="45" x14ac:dyDescent="0.25">
      <c r="B9" s="17" t="s">
        <v>14</v>
      </c>
      <c r="C9" s="18">
        <f>H17/1000</f>
        <v>2325.1072999999997</v>
      </c>
      <c r="D9" s="18">
        <f>H24/1000</f>
        <v>593.23020000000008</v>
      </c>
      <c r="E9" s="19">
        <f>C9+D9</f>
        <v>2918.3374999999996</v>
      </c>
      <c r="F9" s="20">
        <v>16</v>
      </c>
      <c r="G9" s="21">
        <f>ROUND(E9*F9,1)</f>
        <v>46693.4</v>
      </c>
      <c r="H9" s="18"/>
      <c r="I9" s="22">
        <f t="shared" ref="I9:I10" si="0">G9+H9</f>
        <v>46693.4</v>
      </c>
      <c r="J9" s="23"/>
    </row>
    <row r="10" spans="2:10" ht="48.75" customHeight="1" thickBot="1" x14ac:dyDescent="0.3">
      <c r="B10" s="24" t="s">
        <v>15</v>
      </c>
      <c r="C10" s="25">
        <f>I17/1000</f>
        <v>2461.9965999999999</v>
      </c>
      <c r="D10" s="25">
        <f>I24/1000</f>
        <v>603.57990000000007</v>
      </c>
      <c r="E10" s="25">
        <f t="shared" ref="E10" si="1">C10+D10</f>
        <v>3065.5765000000001</v>
      </c>
      <c r="F10" s="26">
        <v>17</v>
      </c>
      <c r="G10" s="27">
        <f>ROUND(E10*F10,1)</f>
        <v>52114.8</v>
      </c>
      <c r="H10" s="25"/>
      <c r="I10" s="28">
        <f t="shared" si="0"/>
        <v>52114.8</v>
      </c>
      <c r="J10" s="1"/>
    </row>
    <row r="11" spans="2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2:10" ht="56.25" customHeight="1" x14ac:dyDescent="0.25">
      <c r="B12" s="1"/>
      <c r="C12" s="67" t="s">
        <v>16</v>
      </c>
      <c r="D12" s="67"/>
      <c r="E12" s="67"/>
      <c r="F12" s="67"/>
      <c r="G12" s="67"/>
      <c r="H12" s="67"/>
      <c r="I12" s="1"/>
      <c r="J12" s="1"/>
    </row>
    <row r="13" spans="2:10" ht="16.5" thickBot="1" x14ac:dyDescent="0.3">
      <c r="B13" s="1"/>
      <c r="C13" s="1"/>
      <c r="D13" s="1"/>
      <c r="E13" s="1"/>
      <c r="F13" s="1"/>
      <c r="G13" s="1"/>
      <c r="H13" s="1"/>
      <c r="I13" s="1"/>
      <c r="J13" s="1"/>
    </row>
    <row r="14" spans="2:10" ht="15.75" customHeight="1" thickBot="1" x14ac:dyDescent="0.3">
      <c r="B14" s="68" t="s">
        <v>17</v>
      </c>
      <c r="C14" s="70" t="s">
        <v>18</v>
      </c>
      <c r="D14" s="71"/>
      <c r="E14" s="71"/>
      <c r="F14" s="72"/>
      <c r="G14" s="76" t="s">
        <v>19</v>
      </c>
      <c r="H14" s="77"/>
      <c r="I14" s="78"/>
      <c r="J14" s="1"/>
    </row>
    <row r="15" spans="2:10" ht="16.5" thickBot="1" x14ac:dyDescent="0.3">
      <c r="B15" s="69"/>
      <c r="C15" s="73"/>
      <c r="D15" s="74"/>
      <c r="E15" s="74"/>
      <c r="F15" s="75"/>
      <c r="G15" s="29">
        <v>2024</v>
      </c>
      <c r="H15" s="29">
        <v>2025</v>
      </c>
      <c r="I15" s="29">
        <v>2026</v>
      </c>
      <c r="J15" s="1"/>
    </row>
    <row r="16" spans="2:10" ht="21" customHeight="1" x14ac:dyDescent="0.25">
      <c r="B16" s="30" t="s">
        <v>20</v>
      </c>
      <c r="C16" s="79" t="s">
        <v>21</v>
      </c>
      <c r="D16" s="80"/>
      <c r="E16" s="80"/>
      <c r="F16" s="81"/>
      <c r="G16" s="31">
        <v>16</v>
      </c>
      <c r="H16" s="32">
        <v>16</v>
      </c>
      <c r="I16" s="31">
        <v>17</v>
      </c>
      <c r="J16" s="1"/>
    </row>
    <row r="17" spans="2:10" ht="46.5" customHeight="1" x14ac:dyDescent="0.25">
      <c r="B17" s="33" t="s">
        <v>22</v>
      </c>
      <c r="C17" s="82" t="s">
        <v>23</v>
      </c>
      <c r="D17" s="83"/>
      <c r="E17" s="83"/>
      <c r="F17" s="84"/>
      <c r="G17" s="34">
        <f>G19+G23</f>
        <v>2236527.69</v>
      </c>
      <c r="H17" s="34">
        <f t="shared" ref="H17:I17" si="2">H19+H23</f>
        <v>2325107.2999999998</v>
      </c>
      <c r="I17" s="34">
        <f t="shared" si="2"/>
        <v>2461996.6</v>
      </c>
      <c r="J17" s="1"/>
    </row>
    <row r="18" spans="2:10" ht="15.75" x14ac:dyDescent="0.25">
      <c r="B18" s="33"/>
      <c r="C18" s="55" t="s">
        <v>24</v>
      </c>
      <c r="D18" s="56"/>
      <c r="E18" s="56"/>
      <c r="F18" s="57"/>
      <c r="G18" s="35"/>
      <c r="H18" s="36"/>
      <c r="I18" s="35"/>
      <c r="J18" s="1"/>
    </row>
    <row r="19" spans="2:10" ht="48" customHeight="1" x14ac:dyDescent="0.25">
      <c r="B19" s="37" t="s">
        <v>25</v>
      </c>
      <c r="C19" s="82" t="s">
        <v>26</v>
      </c>
      <c r="D19" s="83"/>
      <c r="E19" s="83"/>
      <c r="F19" s="84"/>
      <c r="G19" s="35">
        <f>G21+G22</f>
        <v>2232720.69</v>
      </c>
      <c r="H19" s="35">
        <f t="shared" ref="H19:I19" si="3">H21+H22</f>
        <v>2321148.0999999996</v>
      </c>
      <c r="I19" s="35">
        <f t="shared" si="3"/>
        <v>2458121.2000000002</v>
      </c>
      <c r="J19" s="1"/>
    </row>
    <row r="20" spans="2:10" ht="15.75" x14ac:dyDescent="0.25">
      <c r="B20" s="33"/>
      <c r="C20" s="55" t="s">
        <v>24</v>
      </c>
      <c r="D20" s="56"/>
      <c r="E20" s="56"/>
      <c r="F20" s="57"/>
      <c r="G20" s="35"/>
      <c r="H20" s="36"/>
      <c r="I20" s="35"/>
      <c r="J20" s="1"/>
    </row>
    <row r="21" spans="2:10" ht="15.75" x14ac:dyDescent="0.25">
      <c r="B21" s="33" t="s">
        <v>27</v>
      </c>
      <c r="C21" s="59" t="s">
        <v>28</v>
      </c>
      <c r="D21" s="59"/>
      <c r="E21" s="59"/>
      <c r="F21" s="59"/>
      <c r="G21" s="38">
        <f>'[1]2024-2026 (16 р) (63,9тр)'!$U$17</f>
        <v>1714839.24</v>
      </c>
      <c r="H21" s="39">
        <v>1782755.9</v>
      </c>
      <c r="I21" s="38">
        <v>1887957.9</v>
      </c>
      <c r="J21" s="1"/>
    </row>
    <row r="22" spans="2:10" ht="15.75" x14ac:dyDescent="0.25">
      <c r="B22" s="33" t="s">
        <v>29</v>
      </c>
      <c r="C22" s="59" t="s">
        <v>30</v>
      </c>
      <c r="D22" s="59"/>
      <c r="E22" s="59"/>
      <c r="F22" s="59"/>
      <c r="G22" s="38">
        <f>'[1]2024-2026 (16 р) (63,9тр)'!$U$18</f>
        <v>517881.45</v>
      </c>
      <c r="H22" s="39">
        <v>538392.19999999995</v>
      </c>
      <c r="I22" s="38">
        <v>570163.30000000005</v>
      </c>
      <c r="J22" s="1"/>
    </row>
    <row r="23" spans="2:10" ht="31.5" customHeight="1" x14ac:dyDescent="0.25">
      <c r="B23" s="33" t="s">
        <v>31</v>
      </c>
      <c r="C23" s="61" t="s">
        <v>32</v>
      </c>
      <c r="D23" s="62"/>
      <c r="E23" s="62"/>
      <c r="F23" s="63"/>
      <c r="G23" s="38">
        <v>3807</v>
      </c>
      <c r="H23" s="39">
        <v>3959.2</v>
      </c>
      <c r="I23" s="38">
        <v>3875.4</v>
      </c>
      <c r="J23" s="1"/>
    </row>
    <row r="24" spans="2:10" ht="48" customHeight="1" x14ac:dyDescent="0.25">
      <c r="B24" s="33" t="s">
        <v>33</v>
      </c>
      <c r="C24" s="82" t="s">
        <v>34</v>
      </c>
      <c r="D24" s="83"/>
      <c r="E24" s="83"/>
      <c r="F24" s="84"/>
      <c r="G24" s="40">
        <f>G26+G30+G31+G32</f>
        <v>576372.31000000006</v>
      </c>
      <c r="H24" s="40">
        <f t="shared" ref="H24:I24" si="4">H26+H30+H31+H32</f>
        <v>593230.20000000007</v>
      </c>
      <c r="I24" s="40">
        <f t="shared" si="4"/>
        <v>603579.9</v>
      </c>
      <c r="J24" s="1"/>
    </row>
    <row r="25" spans="2:10" ht="18" customHeight="1" x14ac:dyDescent="0.25">
      <c r="B25" s="33"/>
      <c r="C25" s="55" t="s">
        <v>24</v>
      </c>
      <c r="D25" s="56"/>
      <c r="E25" s="56"/>
      <c r="F25" s="57"/>
      <c r="G25" s="38"/>
      <c r="H25" s="39"/>
      <c r="I25" s="38"/>
      <c r="J25" s="1"/>
    </row>
    <row r="26" spans="2:10" ht="47.25" customHeight="1" x14ac:dyDescent="0.25">
      <c r="B26" s="33" t="s">
        <v>35</v>
      </c>
      <c r="C26" s="82" t="s">
        <v>36</v>
      </c>
      <c r="D26" s="83"/>
      <c r="E26" s="83"/>
      <c r="F26" s="84"/>
      <c r="G26" s="38">
        <f>G28+G29</f>
        <v>466824.31</v>
      </c>
      <c r="H26" s="38">
        <f t="shared" ref="H26:I26" si="5">H28+H29</f>
        <v>479300.30000000005</v>
      </c>
      <c r="I26" s="38">
        <f t="shared" si="5"/>
        <v>492062.5</v>
      </c>
      <c r="J26" s="1"/>
    </row>
    <row r="27" spans="2:10" ht="15.75" x14ac:dyDescent="0.25">
      <c r="B27" s="33"/>
      <c r="C27" s="55" t="s">
        <v>24</v>
      </c>
      <c r="D27" s="56"/>
      <c r="E27" s="56"/>
      <c r="F27" s="57"/>
      <c r="G27" s="38"/>
      <c r="H27" s="39"/>
      <c r="I27" s="38"/>
      <c r="J27" s="1"/>
    </row>
    <row r="28" spans="2:10" ht="15.75" x14ac:dyDescent="0.25">
      <c r="B28" s="33" t="s">
        <v>37</v>
      </c>
      <c r="C28" s="55" t="s">
        <v>38</v>
      </c>
      <c r="D28" s="56"/>
      <c r="E28" s="56"/>
      <c r="F28" s="57"/>
      <c r="G28" s="38">
        <f>'[1]2024-2026 (16 р) (63,9тр)'!$U$10</f>
        <v>358544.02</v>
      </c>
      <c r="H28" s="39">
        <v>368126.2</v>
      </c>
      <c r="I28" s="38">
        <v>377928.2</v>
      </c>
      <c r="J28" s="1"/>
    </row>
    <row r="29" spans="2:10" ht="15.75" x14ac:dyDescent="0.25">
      <c r="B29" s="33" t="s">
        <v>39</v>
      </c>
      <c r="C29" s="55" t="s">
        <v>40</v>
      </c>
      <c r="D29" s="56"/>
      <c r="E29" s="56"/>
      <c r="F29" s="57"/>
      <c r="G29" s="38">
        <f>'[1]2024-2026 (16 р) (63,9тр)'!$U$11</f>
        <v>108280.29</v>
      </c>
      <c r="H29" s="39">
        <v>111174.1</v>
      </c>
      <c r="I29" s="38">
        <v>114134.3</v>
      </c>
    </row>
    <row r="30" spans="2:10" ht="15.75" x14ac:dyDescent="0.25">
      <c r="B30" s="33" t="s">
        <v>41</v>
      </c>
      <c r="C30" s="58" t="s">
        <v>42</v>
      </c>
      <c r="D30" s="59"/>
      <c r="E30" s="59"/>
      <c r="F30" s="60"/>
      <c r="G30" s="38">
        <v>9218.7000000000007</v>
      </c>
      <c r="H30" s="39">
        <v>9587.4</v>
      </c>
      <c r="I30" s="38">
        <v>9384.4</v>
      </c>
    </row>
    <row r="31" spans="2:10" ht="15.75" x14ac:dyDescent="0.25">
      <c r="B31" s="33" t="s">
        <v>43</v>
      </c>
      <c r="C31" s="58" t="s">
        <v>44</v>
      </c>
      <c r="D31" s="59"/>
      <c r="E31" s="59"/>
      <c r="F31" s="60"/>
      <c r="G31" s="38">
        <v>96620.9</v>
      </c>
      <c r="H31" s="39">
        <v>100485.8</v>
      </c>
      <c r="I31" s="38">
        <v>98357.9</v>
      </c>
    </row>
    <row r="32" spans="2:10" ht="31.5" customHeight="1" x14ac:dyDescent="0.25">
      <c r="B32" s="33" t="s">
        <v>45</v>
      </c>
      <c r="C32" s="61" t="s">
        <v>46</v>
      </c>
      <c r="D32" s="62"/>
      <c r="E32" s="62"/>
      <c r="F32" s="63"/>
      <c r="G32" s="38">
        <v>3708.4</v>
      </c>
      <c r="H32" s="39">
        <v>3856.7</v>
      </c>
      <c r="I32" s="38">
        <v>3775.1</v>
      </c>
    </row>
    <row r="33" spans="1:15" ht="30.75" customHeight="1" thickBot="1" x14ac:dyDescent="0.3">
      <c r="B33" s="41" t="s">
        <v>47</v>
      </c>
      <c r="C33" s="64" t="s">
        <v>48</v>
      </c>
      <c r="D33" s="65"/>
      <c r="E33" s="65"/>
      <c r="F33" s="66"/>
      <c r="G33" s="42">
        <f>G17+G24</f>
        <v>2812900</v>
      </c>
      <c r="H33" s="42">
        <f t="shared" ref="H33:I33" si="6">H17+H24</f>
        <v>2918337.5</v>
      </c>
      <c r="I33" s="42">
        <f t="shared" si="6"/>
        <v>3065576.5</v>
      </c>
    </row>
    <row r="35" spans="1:15" ht="22.5" customHeight="1" x14ac:dyDescent="0.25">
      <c r="A35" s="54" t="s">
        <v>49</v>
      </c>
      <c r="B35" s="54"/>
      <c r="C35" s="54"/>
      <c r="D35" s="46"/>
      <c r="E35" s="45"/>
      <c r="F35" s="45"/>
      <c r="G35" s="46"/>
      <c r="H35" s="45"/>
      <c r="I35" s="45"/>
      <c r="J35" s="46"/>
      <c r="K35" s="46"/>
      <c r="L35" s="46"/>
      <c r="M35" s="46"/>
      <c r="N35" s="46"/>
      <c r="O35" s="46"/>
    </row>
    <row r="36" spans="1:15" x14ac:dyDescent="0.25">
      <c r="A36" s="43"/>
      <c r="B36" s="43"/>
      <c r="C36" s="43"/>
      <c r="D36" s="51"/>
      <c r="E36" s="53" t="s">
        <v>50</v>
      </c>
      <c r="F36" s="53"/>
      <c r="G36" s="50"/>
      <c r="H36" s="53" t="s">
        <v>51</v>
      </c>
      <c r="I36" s="53"/>
      <c r="J36" s="52"/>
      <c r="K36" s="52"/>
      <c r="L36" s="50"/>
      <c r="M36" s="50"/>
      <c r="N36" s="52"/>
      <c r="O36" s="52"/>
    </row>
    <row r="37" spans="1:15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6"/>
      <c r="M37" s="46"/>
      <c r="N37" s="43"/>
      <c r="O37" s="43"/>
    </row>
    <row r="38" spans="1:15" x14ac:dyDescent="0.25">
      <c r="A38" s="48" t="s">
        <v>52</v>
      </c>
      <c r="B38" s="48"/>
      <c r="C38" s="49"/>
      <c r="D38" s="45"/>
      <c r="E38" s="49"/>
      <c r="F38" s="51"/>
      <c r="G38" s="45"/>
      <c r="H38" s="46"/>
      <c r="I38" s="45"/>
      <c r="J38" s="46"/>
      <c r="K38" s="46"/>
      <c r="L38" s="46"/>
      <c r="M38" s="46"/>
      <c r="N38" s="46"/>
      <c r="O38" s="46"/>
    </row>
    <row r="39" spans="1:15" x14ac:dyDescent="0.25">
      <c r="A39" s="43"/>
      <c r="B39" s="43"/>
      <c r="C39" s="52" t="s">
        <v>53</v>
      </c>
      <c r="D39" s="52"/>
      <c r="E39" s="52"/>
      <c r="F39" s="51"/>
      <c r="G39" s="47" t="s">
        <v>50</v>
      </c>
      <c r="H39" s="51"/>
      <c r="I39" s="47" t="s">
        <v>51</v>
      </c>
      <c r="J39" s="51"/>
      <c r="K39" s="50"/>
      <c r="L39" s="50"/>
      <c r="M39" s="50"/>
    </row>
    <row r="41" spans="1:15" x14ac:dyDescent="0.25">
      <c r="G41" s="44"/>
    </row>
  </sheetData>
  <mergeCells count="37">
    <mergeCell ref="H36:I36"/>
    <mergeCell ref="J36:K36"/>
    <mergeCell ref="N36:O36"/>
    <mergeCell ref="C39:E39"/>
    <mergeCell ref="C30:F30"/>
    <mergeCell ref="C31:F31"/>
    <mergeCell ref="C32:F32"/>
    <mergeCell ref="C33:F33"/>
    <mergeCell ref="A35:C35"/>
    <mergeCell ref="E36:F36"/>
    <mergeCell ref="C29:F29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17:F17"/>
    <mergeCell ref="B1:I1"/>
    <mergeCell ref="B3:B4"/>
    <mergeCell ref="C3:C4"/>
    <mergeCell ref="D3:D4"/>
    <mergeCell ref="E3:E4"/>
    <mergeCell ref="F3:F4"/>
    <mergeCell ref="G3:G4"/>
    <mergeCell ref="H3:H4"/>
    <mergeCell ref="I3:I4"/>
    <mergeCell ref="C12:H12"/>
    <mergeCell ref="B14:B15"/>
    <mergeCell ref="C14:F15"/>
    <mergeCell ref="G14:I14"/>
    <mergeCell ref="C16:F16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НЗ 2024-2026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Отдельнова Марина Вячеславовна</dc:creator>
  <cp:lastModifiedBy>Отдельнова Марина Вячеславовна</cp:lastModifiedBy>
  <cp:lastPrinted>2023-10-05T06:35:34Z</cp:lastPrinted>
  <dcterms:created xsi:type="dcterms:W3CDTF">2023-10-02T11:56:54Z</dcterms:created>
  <dcterms:modified xsi:type="dcterms:W3CDTF">2024-09-10T11:49:10Z</dcterms:modified>
</cp:coreProperties>
</file>