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30" yWindow="1545" windowWidth="24240" windowHeight="10170"/>
  </bookViews>
  <sheets>
    <sheet name="Таблица 15" sheetId="1" r:id="rId1"/>
  </sheets>
  <definedNames>
    <definedName name="_xlnm._FilterDatabase" localSheetId="0" hidden="1">'Таблица 15'!$F$1:$F$202</definedName>
    <definedName name="_xlnm.Print_Titles" localSheetId="0">'Таблица 15'!$4:$6</definedName>
  </definedNames>
  <calcPr calcId="145621"/>
</workbook>
</file>

<file path=xl/calcChain.xml><?xml version="1.0" encoding="utf-8"?>
<calcChain xmlns="http://schemas.openxmlformats.org/spreadsheetml/2006/main">
  <c r="J99" i="1" l="1"/>
  <c r="K112" i="1" l="1"/>
  <c r="L9" i="1" l="1"/>
  <c r="K9" i="1"/>
  <c r="I9" i="1"/>
  <c r="L125" i="1" l="1"/>
  <c r="K125" i="1"/>
  <c r="I125" i="1"/>
  <c r="L112" i="1"/>
  <c r="I112" i="1"/>
  <c r="L96" i="1"/>
  <c r="K96" i="1"/>
  <c r="I96" i="1"/>
  <c r="L56" i="1"/>
  <c r="K56" i="1"/>
  <c r="I56" i="1"/>
  <c r="L42" i="1"/>
  <c r="K42" i="1"/>
  <c r="I42" i="1"/>
  <c r="L21" i="1"/>
  <c r="K21" i="1"/>
  <c r="I21" i="1"/>
  <c r="K8" i="1" l="1"/>
  <c r="L8" i="1"/>
  <c r="I8" i="1"/>
  <c r="J8" i="1"/>
  <c r="J103" i="1" l="1"/>
  <c r="J85" i="1"/>
  <c r="J81" i="1"/>
  <c r="J72" i="1"/>
  <c r="J28" i="1"/>
  <c r="J10" i="1"/>
  <c r="J113" i="1"/>
</calcChain>
</file>

<file path=xl/sharedStrings.xml><?xml version="1.0" encoding="utf-8"?>
<sst xmlns="http://schemas.openxmlformats.org/spreadsheetml/2006/main" count="324" uniqueCount="165">
  <si>
    <r>
      <rPr>
        <b/>
        <sz val="14"/>
        <rFont val="Times New Roman"/>
        <family val="1"/>
        <charset val="204"/>
      </rPr>
      <t>Форма мониторинга реализации государственной программы (квартальная)</t>
    </r>
  </si>
  <si>
    <r>
      <rPr>
        <b/>
        <sz val="14"/>
        <rFont val="Times New Roman"/>
        <family val="1"/>
        <charset val="204"/>
      </rPr>
      <t>Ответственный исполнитель: Министерство экономического развития Российской Федерации</t>
    </r>
  </si>
  <si>
    <t>Зарубина Е.В., Начальник Управления национальных счетов , Федеральная служба государственной статистики</t>
  </si>
  <si>
    <t>X</t>
  </si>
  <si>
    <t>9.7.3</t>
  </si>
  <si>
    <t>Мероприятие 9.7.3 Совершенствование социальной статистики</t>
  </si>
  <si>
    <t>Фролова Е.Б., Начальник Управления статистики уровня жизни и обследований домашних хозяйств, Федеральная служба государственной статистики</t>
  </si>
  <si>
    <t>Х</t>
  </si>
  <si>
    <t>Причины невыполнения/ отклонения сроков, объемов  финансирования мероприятий и контрольных событий и их влияние на ход реализации ГП</t>
  </si>
  <si>
    <t>Меры нейтрализации/ минимизации отклонения по контрольному событию, оказывающего существенное воздействие на реализацию госпрограммы</t>
  </si>
  <si>
    <t>9.7.4</t>
  </si>
  <si>
    <t>Мероприятие 9.7.4 Развитие кадрового потенциала</t>
  </si>
  <si>
    <t>Харитонов И.Е., Начальник Управления статистики зарубежных стран и международного сотрудничества, Федеральная служба государственной статистики</t>
  </si>
  <si>
    <t>ОМ 9.Р3 Федеральный проект "Старшее поколение"</t>
  </si>
  <si>
    <t>Оксенойт Г.К. (Федеральная служба государственной статистики), Заместитель руководителя</t>
  </si>
  <si>
    <t>Мероприятие 9.Р3.1. Организация и проведение выборочного наблюдения состояния здоровья населения в целях оценки показателя ожидаемой продолжительности здоровой жизни</t>
  </si>
  <si>
    <t>Никитина С.Ю. (Федеральная служба государственной статистики), Начальник Управления статистики населения и здравоохранения</t>
  </si>
  <si>
    <t>31.12.2021</t>
  </si>
  <si>
    <t>9.Р3.1</t>
  </si>
  <si>
    <t>9.P3</t>
  </si>
  <si>
    <t>9.5.10</t>
  </si>
  <si>
    <t>Мероприятие 9.5.10. Формирование статистических показателей для Федеральных проектов «Содействие занятости женщин – создание дошкольного образования для детей в возрасте до трех лет», «Финансовая поддержка семей при рождении детей», «Старшее поколение» Национального проекта «Демография»</t>
  </si>
  <si>
    <t>Фролова Е.Б. (Федеральная служба государственной статистики), Начальник Управления статистики уровня жизни и обследований домашних хозяйств</t>
  </si>
  <si>
    <t>Мероприятие 9.6.3. Подготовка, проведение и обработка итогов выборочного наблюдения за деятельностью хозяйств населения</t>
  </si>
  <si>
    <t>Шашлова Н.В. (Федеральная служба государственной статистики), Начальник Управления статистики сельского хозяйства и окружающей природной среды</t>
  </si>
  <si>
    <t>9.6.3</t>
  </si>
  <si>
    <t>9.3.</t>
  </si>
  <si>
    <t>ОМ 9.3 Подготовка, проведение и подведение итогов всероссийских сельскохозяйственных переписей (микропереписей)</t>
  </si>
  <si>
    <t>9.3.1</t>
  </si>
  <si>
    <t>Мероприятие 9.3.1. Проведение методологических разработок по организации и проведению всероссийских сельскохозяйственных переписей (микропереписей)</t>
  </si>
  <si>
    <t>9.7.1</t>
  </si>
  <si>
    <t>Бурдаков М.В., Начальник Управления информационных ресурсов и технологий, Федеральная служба государственной статистики</t>
  </si>
  <si>
    <t>9.7.2</t>
  </si>
  <si>
    <t>В рамках Государственного контракта от 20.08.2018 № 81-НР-ЗВ-2018-2019/Инфокомпас-1 осуществляется выполнение II этапа (этап 2019 г.)  научно-исследовательской работы  по разработке рекомендаций по учету производственных единиц, занимающихся вспомогательной деятельностью, и алгоритмов учета ненаблюдаемых хозяйственных субъектов для построения базовых таблиц ресурсов и использования.</t>
  </si>
  <si>
    <t>Подпрограмма 9. Официальная статистика</t>
  </si>
  <si>
    <t>9.1</t>
  </si>
  <si>
    <t>Основное мероприятие 9.1 Обеспечение выполнения комплекса работ по реализации Федерального плана статистических работ</t>
  </si>
  <si>
    <t>Федеральная служба государственной статистики</t>
  </si>
  <si>
    <t>9.1.1</t>
  </si>
  <si>
    <t>Мероприятие 9.1.1 Организация федеральных статистических наблюдений в соответствии с Производственным планом Росстата в целях формирования официальной статистической информации о социальных, экономических, демографических, экологических и других общественных процессах в Российской Федерации (исключая переписи и специализированные статистические обследования)</t>
  </si>
  <si>
    <t>Воробьева Н.В., Начальник Управления организации статистического наблюдения и контроля, Федеральная служба государственной статистики</t>
  </si>
  <si>
    <t>9.1.2</t>
  </si>
  <si>
    <t>Мероприятие 9.1.2 Организация мероприятий по выполнению научно-исследовательских работ в целях совершенствования официальной статистической методологии</t>
  </si>
  <si>
    <t>9.1.3</t>
  </si>
  <si>
    <t>Мероприятие 9.1.3 Организация работы по сбору, обработке и распространению официальной статистической информации</t>
  </si>
  <si>
    <t>9.2</t>
  </si>
  <si>
    <t>Основное мероприятие 9.2 Подготовка, проведение и подведение итогов всероссийских переписей населения (микропереписей)</t>
  </si>
  <si>
    <t>9.2.1</t>
  </si>
  <si>
    <t>Мероприятие 9.2.1 Организация и проведение методологических разработок Всероссийской переписи населения 2020 года</t>
  </si>
  <si>
    <t>Никитина С.Ю., Начальник Управления статистики населения и здравоохранения, Федеральная служба государственной статистики</t>
  </si>
  <si>
    <t>9.2.2</t>
  </si>
  <si>
    <t>Базаров А.В., Начальник Управления организации проведения переписей и сплошных обследований , Федеральная служба государственной статистики</t>
  </si>
  <si>
    <t>9.2.3</t>
  </si>
  <si>
    <t>Мероприятие 9.2.3 Развитие и информационно-технологическое сопровождение автоматизированной системы Всероссийской переписи населения (АС ВПН) информационно-вычислительной системы (ИВС) Росстата для обеспечения обработки материалов Всероссийской переписи населения 2020 года</t>
  </si>
  <si>
    <t>9.2.4</t>
  </si>
  <si>
    <t>Мероприятие 9.2.4 Обработка материалов пробной переписи населения 2018 года</t>
  </si>
  <si>
    <t>31.12.2019</t>
  </si>
  <si>
    <t>9.4</t>
  </si>
  <si>
    <t>Основное мероприятие 9.4 Разработка базовых таблиц «затраты - выпуск» и подготовка, проведение и подведение итогов сплошного федерального статистического наблюдения за деятельностью субъектов малого и среднего предпринимательства</t>
  </si>
  <si>
    <t>9.4.1</t>
  </si>
  <si>
    <t>Мероприятие 9.4.1 Развитие автоматизированной системы федерального уровня для разработки базовых таблиц "затраты-выпуск" (АС ТЗВ) информационно-вычислительной системы (ИВС) Росстата</t>
  </si>
  <si>
    <t>9.4.2</t>
  </si>
  <si>
    <t>Мероприятие 9.4.2 Обработка материалов и получение итогов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t>
  </si>
  <si>
    <t>9.4.4</t>
  </si>
  <si>
    <t>Мероприятие 9.4.4 Осуществление выполнения научно-исследовательских работ для расчетов и согласования базовых таблиц "затраты-выпуск" за 2016 год</t>
  </si>
  <si>
    <t>9.4.5</t>
  </si>
  <si>
    <t>Мероприятие 9.4.5 Осуществление выполнения научно-исследовательской работы в рамках подготовки и проведения сплошного наблюдения за деятельностью субъектов малого и среднего предпринимательства</t>
  </si>
  <si>
    <t>Шустова Е.А., Начальник Управления статистики предприятий, Федеральная служба государственной статистики</t>
  </si>
  <si>
    <t>9.5</t>
  </si>
  <si>
    <t>Основное мероприятие 9.5 Организация системы федеральных статистических наблюдений по социально-демографическим проблемам и мониторинга  экономических потерь от смертности, заболеваемости и инвалидизации населения</t>
  </si>
  <si>
    <t>9.5.1</t>
  </si>
  <si>
    <t>Мероприятие 9.5.1 Организация и проведение выборочного наблюдения рациона питания населения</t>
  </si>
  <si>
    <t>Фролова Е.Б., Начальник Управления статистики уровня жизни и обследований домашних хозяйств , Федеральная служба государственной статистики</t>
  </si>
  <si>
    <t>30.05.2019</t>
  </si>
  <si>
    <t>9.5.2</t>
  </si>
  <si>
    <t>Мероприятие 9.5.2 Организация и проведение Выборочного наблюдения качества и доступности услуг в сферах образования, здравоохранения и социального обслуживания, содействия занятости населения</t>
  </si>
  <si>
    <t>9.5.3</t>
  </si>
  <si>
    <t>Мероприятие 9.5.3 Организация и проведение выборочного наблюдения доходов населения и участия в социальных программах</t>
  </si>
  <si>
    <t>9.5.4</t>
  </si>
  <si>
    <t>Мероприятие 9.5.4 Организация и проведение комплексного наблюдения условий жизни населения</t>
  </si>
  <si>
    <t>9.5.5</t>
  </si>
  <si>
    <t>Мероприятие 9.5.5 Организация и проведение выборочного наблюдения использования суточного фонда времени населением</t>
  </si>
  <si>
    <t>30.04.2020</t>
  </si>
  <si>
    <t>9.5.6</t>
  </si>
  <si>
    <t>Мероприятие 9.5.6 Организация и проведение выборочного наблюдения труда мигрантов</t>
  </si>
  <si>
    <t>Зайнуллина З.Ж., Начальник Управления статистики труда, Федеральная служба государственной статистики</t>
  </si>
  <si>
    <t>Дудорова О.Ю., Начальник Управления статистики образования, науки и инноваций, Федеральная служба государственной статистики</t>
  </si>
  <si>
    <t>15.04.2019</t>
  </si>
  <si>
    <t>9.6</t>
  </si>
  <si>
    <t>Основное мероприятие 9.6 Организация и проведение  выборочных обследований отдельных аспектов занятости населения и оплаты труда</t>
  </si>
  <si>
    <t>9.6.1</t>
  </si>
  <si>
    <t>Мероприятие 9.6.1 Подготовка, проведение и обработка итогов выборочных обследований рабочей силы</t>
  </si>
  <si>
    <t>9.7</t>
  </si>
  <si>
    <t>Основное мероприятие 9.7 Развитие системы государственной статистики</t>
  </si>
  <si>
    <r>
      <rPr>
        <sz val="14"/>
        <rFont val="Times New Roman"/>
        <family val="1"/>
        <charset val="204"/>
      </rPr>
      <t>№ п/п</t>
    </r>
  </si>
  <si>
    <r>
      <rPr>
        <sz val="14"/>
        <rFont val="Times New Roman"/>
        <family val="1"/>
        <charset val="204"/>
      </rPr>
      <t>Наименование ВЦП, основного мероприятия, мероприятия ФЦП, контрольного события программы</t>
    </r>
  </si>
  <si>
    <r>
      <rPr>
        <sz val="14"/>
        <rFont val="Times New Roman"/>
        <family val="1"/>
        <charset val="204"/>
      </rPr>
      <t>Статус контрольного события</t>
    </r>
  </si>
  <si>
    <r>
      <rPr>
        <sz val="14"/>
        <rFont val="Times New Roman"/>
        <family val="1"/>
        <charset val="204"/>
      </rPr>
      <t>Ответственный исполнитель</t>
    </r>
  </si>
  <si>
    <r>
      <rPr>
        <sz val="14"/>
        <rFont val="Times New Roman"/>
        <family val="1"/>
        <charset val="204"/>
      </rPr>
      <t>Плановая дата окончания реализации мероприятия/ наступления контрольного события</t>
    </r>
  </si>
  <si>
    <r>
      <rPr>
        <sz val="14"/>
        <rFont val="Times New Roman"/>
        <family val="1"/>
        <charset val="204"/>
      </rPr>
      <t>Фактическая дата окончания реализации мероприятия/ наступления контрольного события</t>
    </r>
  </si>
  <si>
    <r>
      <rPr>
        <sz val="14"/>
        <rFont val="Times New Roman"/>
        <family val="1"/>
        <charset val="204"/>
      </rPr>
      <t>Ожидаемая дата наступления контрольного события/ожидаемое значение контрольного события</t>
    </r>
  </si>
  <si>
    <r>
      <rPr>
        <sz val="14"/>
        <rFont val="Times New Roman"/>
        <family val="1"/>
        <charset val="204"/>
      </rPr>
      <t>Фактический результат реализации мероприятия</t>
    </r>
  </si>
  <si>
    <r>
      <rPr>
        <sz val="14"/>
        <rFont val="Times New Roman"/>
        <family val="1"/>
        <charset val="204"/>
      </rPr>
      <t>Расходы федерального бюджета на реализацию государственной программы, тыс. руб.</t>
    </r>
  </si>
  <si>
    <r>
      <rPr>
        <sz val="14"/>
        <rFont val="Times New Roman"/>
        <family val="1"/>
        <charset val="204"/>
      </rPr>
      <t>Заключено контрактов на отчетную дату, тыс. руб.</t>
    </r>
  </si>
  <si>
    <r>
      <rPr>
        <sz val="14"/>
        <rFont val="Times New Roman"/>
        <family val="1"/>
        <charset val="204"/>
      </rPr>
      <t>Сводная бюджетная роспись на отчетную дату, тыс. руб.</t>
    </r>
  </si>
  <si>
    <r>
      <rPr>
        <sz val="14"/>
        <rFont val="Times New Roman"/>
        <family val="1"/>
        <charset val="204"/>
      </rPr>
      <t>Предусмотрено ГП</t>
    </r>
  </si>
  <si>
    <r>
      <rPr>
        <sz val="14"/>
        <rFont val="Times New Roman"/>
        <family val="1"/>
        <charset val="204"/>
      </rPr>
      <t>Кассовое исполнение на отчетную дату</t>
    </r>
  </si>
  <si>
    <r>
      <rPr>
        <sz val="14"/>
        <rFont val="Times New Roman"/>
        <family val="1"/>
        <charset val="204"/>
      </rPr>
      <t>1</t>
    </r>
  </si>
  <si>
    <r>
      <rPr>
        <sz val="14"/>
        <rFont val="Times New Roman"/>
        <family val="1"/>
        <charset val="204"/>
      </rPr>
      <t>2</t>
    </r>
  </si>
  <si>
    <r>
      <rPr>
        <sz val="14"/>
        <rFont val="Times New Roman"/>
        <family val="1"/>
        <charset val="204"/>
      </rPr>
      <t>3</t>
    </r>
  </si>
  <si>
    <r>
      <rPr>
        <sz val="14"/>
        <rFont val="Times New Roman"/>
        <family val="1"/>
        <charset val="204"/>
      </rPr>
      <t>4</t>
    </r>
  </si>
  <si>
    <r>
      <rPr>
        <sz val="14"/>
        <rFont val="Times New Roman"/>
        <family val="1"/>
        <charset val="204"/>
      </rPr>
      <t>5</t>
    </r>
  </si>
  <si>
    <r>
      <rPr>
        <sz val="14"/>
        <rFont val="Times New Roman"/>
        <family val="1"/>
        <charset val="204"/>
      </rPr>
      <t>6</t>
    </r>
  </si>
  <si>
    <r>
      <rPr>
        <sz val="14"/>
        <rFont val="Times New Roman"/>
        <family val="1"/>
        <charset val="204"/>
      </rPr>
      <t>7</t>
    </r>
  </si>
  <si>
    <r>
      <rPr>
        <sz val="14"/>
        <rFont val="Times New Roman"/>
        <family val="1"/>
        <charset val="204"/>
      </rPr>
      <t>8</t>
    </r>
  </si>
  <si>
    <r>
      <rPr>
        <sz val="14"/>
        <rFont val="Times New Roman"/>
        <family val="1"/>
        <charset val="204"/>
      </rPr>
      <t>9</t>
    </r>
  </si>
  <si>
    <r>
      <rPr>
        <sz val="14"/>
        <rFont val="Times New Roman"/>
        <family val="1"/>
        <charset val="204"/>
      </rPr>
      <t>10</t>
    </r>
  </si>
  <si>
    <r>
      <rPr>
        <sz val="14"/>
        <rFont val="Times New Roman"/>
        <family val="1"/>
        <charset val="204"/>
      </rPr>
      <t>11</t>
    </r>
  </si>
  <si>
    <r>
      <rPr>
        <sz val="14"/>
        <rFont val="Times New Roman"/>
        <family val="1"/>
        <charset val="204"/>
      </rPr>
      <t>12</t>
    </r>
  </si>
  <si>
    <t>9.6.2</t>
  </si>
  <si>
    <t>9.5.8</t>
  </si>
  <si>
    <t>9.5.8.1</t>
  </si>
  <si>
    <t>Мероприятие 9.7.1 Управление проектом "Развитие системы государственной статистики-2"</t>
  </si>
  <si>
    <t>Подготовлены проекты плана закупок, плана реализации и бюджета Проекта и годовая отчетность по Проекту. Проведена текущая работа по обеспечению конкурсных процедур в рамках действующего Плана закупок Проекта, включая обеспечение перевода на английский язык конкурсной документации.</t>
  </si>
  <si>
    <t>Мероприятие 9.7.2 Модернизация методологии экономической статистики</t>
  </si>
  <si>
    <t>Мероприятие 9.2.2 Организационные мероприятия по подготовке и проведению и формированию итогов Всероссийской переписи населения 2020 года</t>
  </si>
  <si>
    <t>Мероприятие 9.5.8. Организация и проведение статистического наблюдения за деятельностью организации, осуществляющей образовательную деятельность по дополнительным общеобразовательным программам для детей</t>
  </si>
  <si>
    <t>Контрольное событие 9.5.8.1 Опубликованы итоги  федерального статистического наблюдения за деятельностью организации, осуществляющей образовательную деятельность по дополнительным общеобразовательным программам для детей  в 2018 году</t>
  </si>
  <si>
    <t>Мероприятие 9.6.2 Подготовка, проведение и обработка итогов статистических наблюдений за численностью и заработной платой работников по категориям в организациях социальной сферы и науки</t>
  </si>
  <si>
    <t xml:space="preserve"> Федеральная служба государственной статистики</t>
  </si>
  <si>
    <t>Наименование государственной программы: Экономическое развитие и инновационная экономика.                                                    Отчетный период II квартал 2019 г.</t>
  </si>
  <si>
    <t xml:space="preserve">Сформирована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302 работ. Принято 3 акта Правительства Российской Федерации по внесению изменений в Федеральный план статистических работ. 
Подготовлен отчет о результатах выполнения Плана научно-исследовательских работ Росстата за 2018 год. Утверждено 7 конкурсных документаций на выполнение научно-исследовательских работ. Информация о проведении конкурсов размещена на официальном сайте единой информационной системы в сфере закупок – www.zakupki.gov.ru.
В соответствии с заключенными государственными контрактами осуществляется сопровождение Информационно-вычислительной системы Росстата.
</t>
  </si>
  <si>
    <t>Сформирована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302 работ. Принято 3 акта Правительства Российской Федерации по внесению изменений в Федеральный план статистических работ.</t>
  </si>
  <si>
    <t xml:space="preserve">Утверждены:
 - Календарный план подготовки, проведения Всероссийской переписи населения 2020 года, обработки сведений, подведения и официального опубликования итогов переписи населения, хранения и уничтожения материалов на период 2019-2023 гг. (от 01.03.2019 №22-у);
- численность, распределение, сроки привлечения и условия выплат вознаграждения лицам, привлекаемым в 2019 году на договорной основе в соответствии с законодательством Российской Федерации к выполнению работ, связанных со сбором сведений о населении, их обработкой и подведением итогов Всероссийской переписи населения 2020 года (приказ Росстата от 22.03.2019 № 163).
В январе-феврале 2019 года проведена серия совещаний у руководителя Росстата П.В. Малкова по вопросам Всероссийской переписи населения 2020 года.
Заключен государственный контракт от 30.04.2019 № 14-ВПН-2019/КанцАйленд-1 на поставку канцелярских принадлежностей для лиц, привлекаемых к подготовке и проведению Всероссийской переписи населения 2020 года в территориальные органы Росстата.
Доведены денежные средства в территориальные органы Росстата для заключения гражданско-правовых договоров с временным персоналом на выполнение работ, связанных со сбором и обработкой информации.
</t>
  </si>
  <si>
    <t xml:space="preserve">Приказами Росстата утверждены:
форма федерального статистического наблюдения и указания по подготовке и проведению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(от 09.04.2019 № 202);
Основные методологические и организационные положения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и План размещения выборочной совокупности домохозяйств для проведения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 2019 году (от 22.04.2019 № 240).
В целях подготовки и проведения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проведены конкурсные процедуры и заключены государственные контракты от 14.03.19 ГК №6-СДП-2019/ИП Божко-1 на поставку в центральный аппарат и территориальные органы Росстата бланочной продукции и от 30.04.2019  № 16-СДП-2019/Юнион Трейд-3 на поставку в территориальные органы Росстата продукции для фиксации данных (канцелярских принадлежностей).
Утверждена и размещена на официальном сайте единой информационной системы в сфере закупок (www.zakupki.gov.ru) конкурсная документация на выполнение научно-исследовательской работы по разработке рекомендаций по совершенствованию статистического и методического инструментария по подготовке и проведению выборочных наблюдений по социально-демографическим проблемам (этап 2019 года) (извещение о проведении открытого конкурса в электронной форме от 26.03.2019 № 0173100011919000019).
Проводятся работы по согласованию технического задания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2019 году.
Доведены средства до территориальных органов Росстата на приобретение расходных материалов для офисного оборудования и оказание услуг связи, на заключение контрактов с лицами (оператор ФЛК, оператор ввода статистической информации), привлекаемыми в 2019 году на договорной основе к выполнению работ,  связанных с проведением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 августе 2019 года.
</t>
  </si>
  <si>
    <t xml:space="preserve">Проведены:
- опросы по программе Выборочного наблюдения доходов населения и участия в социальных программах за 2018 год с охватом 60 тыс. домохозяйств во всех субъектах Российской Федерации;
- опытная эксплуатация программного обеспечения СДП-2019 (ВНДН) и организована работа по вводу тестовых вопросников ВНДН в ПК СДП-2019.
В феврале – апреле 2019 г. проводятся работы по:
- вводу и контролю первичных статистических данных Выборочного наблюдения доходов населения и участия в социальных программах; формированию обобщенного информационного фонда выборочного наблюдения доходов населения и участия в социальных программах с данными в целом по Российской Федерации;
- по согласованию технического задания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а также с обработкой материалов и получением итогов выборочных статистических наблюдений по социально-демографическим проблемам в 2019 году.
В апреле 2019 года в системе открытого доступа на официальном сайте Росстата в информационно-телекоммуникационной сети «Интернет» опубликованы: 
- итоги Выборочного наблюдения доходов населения и участия в социальных программах 2018 года ((http://www.gks.ru/free_doc/new_site/vndn-2018/index.html); 
- статистические (публикационные) таблицы с итогами наблюдения в разрезе субъектов Российской Федерации (http://www.gks.ru/free_doc/new_site/inspection/itog_inspect1.htm); 
- базы микроданных ((http://www.gks.ru/free_doc/new_site/vndn-2018/index.html).
Утверждена и размещена на официальном сайте единой информационной системы в сфере закупок (www.zakupki.gov.ru) конкурсная документация на выполнение научно-исследовательской работы по разработке рекомендаций по формированию выборочных совокупностей для проведения выборочного наблюдения доходов населения и участия в социальных программах в 2020 году (извещение о проведении открытого конкурса в электронной форме от 23.04.2019 №0173100011919000030).
Продолжается оказание методологической  поддержки ТОГСам по вопросам проведения наблюдения и заполнения вопросников на Портале ПК СДП.
Доведены средства до территориальных органов Росстата на приобретение расходных материалов для офисного оборудования и оказание услуг связи. 
В территориальных органах Росстата заключены и оплачены гражданско-правовые договора с временным персоналом (оператор ФЛК и оператор ввода статистической информации) за выполненные работы, связанные с проведением выборочного наблюдения доходов населения и участия в социальных программах в феврале-марте 2019 года.
</t>
  </si>
  <si>
    <t xml:space="preserve">Приказами Росстата утверждены:
Анкета выборочного наблюдения труда мигрантов (от 04.02.2019 № 50); 
Календарный план подготовки, проведения и обработки итогов выборочного наблюдения труда мигрантов в 2019 году (от 20.02.2019 № 84);
численность, распределение, сроки привлечения и условия выплат вознаграждения лицам, привлекаемым в 2019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труда мигрантов (от 22.03.2019 № 162);
формы выборочного наблюдения использования суточного фонда времени населением (от 12.02.2019 № 68);
форма федерального статистического наблюдения и указания по подготовке и проведению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(от 09.04.2019 № 202);
Основные методологические и организационные положения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и План размещения выборочной совокупности домохозяйств для проведения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 2019 году (от 22.04.2019 № 240).
На официальном сайте Росстата в информационно-телекоммуникационной сети «Интернет» опубликованы:
в марте 2019 года - предварительные итоги комплексного наблюдения условий жизни населения (http://www.gks.ru/free_doc/new_site/KOUZ18/index.html); итоги федерального статистического наблюдения о деятельности организаций, осуществляющих образовательную деятельность по дополнительным общеобразовательным программам для детей в 2018 году (http://www.gks.ru/free_doc/new_site/population/obraz/dop-obraz.htm).
в апреле 2019 года - итоги Выборочного наблюдения доходов населения и участия в социальных программах 2018 года (http://www.gks.ru/free_doc/new_site/vndn-2018/index.html); статистические (публикационные) таблицы с итогами наблюдения в разрезе субъектов Российской Федерации (http://www.gks.ru/free_doc/new_site/inspection/itog_inspect1.htm); базы микроданных (http://www.gks.ru/free_doc/new_site/vndn-2018/index.html).
Проведены:
корректировка коэффициентов взвешивания для распространения данных выборочного наблюдения рациона питания населения на генеральную совокупность;
опросы по программе Выборочного наблюдения доходов населения и участия в социальных программах за 2018 год с охватом 60 тыс. домохозяйств во всех субъектах Российской Федерации;
опытная эксплуатация программного обеспечения СДП-2019 (ВНДН) и организована работа по вводу тестовых вопросников ВНДН в ПК СДП-2019;
анализ сформированного обобщенного информационного фонда комплексного наблюдения условий жизни населения и формирование предварительной версии публикационных таблиц по итогам наблюдения;
организационные мероприятия по подготовке выборочного наблюдения использования суточного фонда времени населением в субъектах Российской Федерации.
Заключены государственные контракты на поставку средств материально - технического обеспечения для организации подготовки и проведения выборочных наблюдений: качества и доступности услуг в сферах образования, здравоохранения и социального обслуживания, содействия занятости населения; использования труда мигрантов.
Утверждены и размещены на официальном сайте единой информационной системы в сфере закупок (www.zakupki.gov.ru) конкурсные документации на выполнение 4 научно-исследовательских работ. 
Проводятся:
анализ сформированного обобщенного информационного фонда выборочного наблюдения рациона питания населения и предварительных расчетов показателей мониторинга ЦУР на основе итогов выборочного наблюдения рациона питания населения по Российской Федерации и субъектам Российской Федерации;
работы по вводу и контролю первичных статистических данных Выборочного наблюдения доходов населения и участия в социальных программах и по формированию обобщенного информационного фонда Выборочного наблюдения с данными в целом по Российской Федерации;
работы по подготовке базы микроданных комплексного наблюдения условий жизни населения  для публикации в открытом доступе на официальном сайте Росстата;
работы по подготовке к проведению обучающего семинара по вопросам подготовки и проведения выборочного наблюдения использования суточного фонда времени населением; экономического описания для разработки итогов выборочного наблюдения использования суточного фонда времени населением;
работы по согласованию технических заданий на выполнение работ, связанных с развитием программного комплекса для:
-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2019 году;
- подготовки и проведения автоматизированной обработки материалов, получения итогов выборочного наблюдения за использованием труда мигрантов (ПК ИТМ) информационно-вычислительной системы Росстата (ИВС Росстата); обработке материалов и получению итогов выборочного статистического наблюдения за использованием труда мигрантов, (этап 2019 г.);
-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для подготовки к оценке адресности и эффективности применяемых мер по сокращению бедности среди наиболее уязвимых групп населения в 2020 году, (этап 2019 г.).
</t>
  </si>
  <si>
    <t xml:space="preserve">Осуществляется реализация мероприятий, направленных на разработку: 
- системы экономических счетов окружающей природной среды в России;
- методологии анализа и учета групп предприятий при построении отраслевых счетов СНС;
- усовершенствованной методологии социальной статистики в части формирования данных о социальных выплатах населению в России;
- системы мониторинга показателей Целей устойчивого развития. Проводится текущая работа по обеспечению повышения квалификации сотрудников Росстата и реализации мероприятий в рамках Проекта "Развитие системы государственной статистики - 2".
</t>
  </si>
  <si>
    <t xml:space="preserve">В рамках реализации 1 этапа Контракта № ST2/2/А.1.21 проведен анализ международного стандарта, международных рекомендаций и международного опыта в области природно-экономического учета, разработаны методологические подходы к построению экономических счетов окружающей природной среды в Российской Федерации.
В рамках контракта № ST2/2/А.1.24 продолжается выполнение работы по подготовке методологии анализа и учета групп предприятий при построении отраслевых счетов СНС.
</t>
  </si>
  <si>
    <t xml:space="preserve">В рамках исполнения 1 этапа Контракта № ST2/2/С.1.11 проведена систематизация материалов по методам формирования показателей, обеспечивающих мониторинг Целей устойчивого развития (ЦУР), приведенных в методологии международных организаций - координаторов показателей ЦУР, разработаны алгоритмы их расчета и проведены экспериментальные расчеты на основе имеющейся эмпирической базы.
В рамках реализации 1 этапа Контракта № ST2/2/С.1.14 проведен анализ действующей методологии формирования баз данных о социальных выплатах населению в денежном и натуральном выражении; осуществлена систематизация административных информационных источников о социальных выплатах населению в России на федеральном и региональном уровнях; разработана сводная матрица показателей форм статистического наблюдения, содержащих информацию о социальных выплатах населению в Российской Федерации.
</t>
  </si>
  <si>
    <t xml:space="preserve">В январе 2019 г. осуществлены платежи из средств финансирования Проекта, полученных в 2018 г. по заключенным в 2018 г. контрактам (работы по контрактам завершены в 2018 г.).
Обеспечено участие сотрудников Росстата в зарубежном мероприятии по вопросам реализации системы природно-экономического учета.
В отчетном периоде 2019 г. обеспечено участие сотрудников Росстата в зарубежных мероприятия по вопросам внедрения системы природно-экономического учета и измерению глобального производства в СНС.
</t>
  </si>
  <si>
    <t xml:space="preserve">В январе - апреле 2019 года проводились:
- выборочное обследование домашних хозяйств по вопросам занятости и безработицы (обследование рабочей силы). Итоги обследования рабочей силы за март 2019 года размещены на официальном сайте Росстата в срочной публикации «Занятость и безработица в Российской Федерации» (http://www.gks.ru/bgd/free/B09_03/Main.htm) и в других ежемесячных публикациях Росстата в сроки, установленные Федеральным планом статистических работ;
- федеральное статистическое наблюдение численности и заработной платы работников по категориям в организациях социальной сферы и науки. Статистические данные о численности и средней заработной плате отдельных (целевых) категорий работников социальной сферы и науки за 2018 год опубликованы на официальном сайте Росстата 05.02.2019 (http://www.gks.ru/wps/wcm/connect/rosstat_main/rosstat/ru/statistics/wages/);
-  опросы по программе Выборочного обследования ЛПХ за январь-декабрь 2018г., I квартал 2019 г.;
- публикация бюллетеня «Обследование рабочей силы» с итогами за 2018 год (http://www.gks.ru/wps/wcm/connect/rosstat_main/rosstat/ru/statistics/publications/catalog/doc_1140097038766) (дата публикации - 25.03.2019).
В рамках подготовки к проведению Выборочного обследования сельскохозяйственной деятельности личных подсобных и других индивидуальных хозяйств граждан: 
- приказами Росстата  утверждены:
Календарный план подготовки, проведения и обработки итогов выборочного обследования сельскохозяйственной деятельности личных подсобных и других индивидуальных хозяйств граждан на 2019 год (от 31.01.2019 № 37); 
"Записная книжка инструктора территориального уровня", "Записная книжка интервьюера", "Рабочая тетрадь интервьюера" (от 23.01.2019 № 24); 
Основные методологические и организационные положения по проведению выборочного обследования сельскохозяйственной деятельности личных подсобных и других индивидуальных хозяйств граждан (от 29.12.2018 № 794 с изменениями от 06.03.2019 №126).
Утверждена и размещена на официальном сайте единой информационной системы в сфере закупок (www.zakupki.gov.ru) конкурсная документация на выполнение научно-исследовательской работы по разработке рекомендаций по формированию в субъектах Российской Федерации выборочных массивов объектов (счетных участков) и единиц наблюдения с учетом Микропереписи населения 2015 г. и первичного информационного фонда ВПН-2010 для проведения в 2020 году выборочного обследования рабочей силы  (извещение о проведении открытого конкурса в электронной форме 
№ 0173100011919000028 от 17.04.2019).
Заключены государственные контракты на поставку средств материально - технического обеспечения для проведения выборочного наблюдения за сельскохозяйственной деятельностью личных подсобных и других индивидуальных хозяйств граждан.
Проводятся работы по согласованию технических заданий на выполнение работ, связанных с развитием:
- Единой системы сбора и обработки статистической информации  (ЕССО) информационно-вычислительной системы Росстата (ИВС Росстата), а также с настройкой анкеты выборочного обследования рабочей силы, этап 2019 года;
- программного комплекса для обработки данных федерального статистического наблюдения в сфере оплаты труда отдельных категорий работников, в отношении которых предусмотрены мероприятия по повышению средней заработной платы (ПК ОТКР) информационно-вычислительной системы Росстата (ИВС Росстата), а также с обработкой материалов и получением итогов федерального статистического наблюдения в сфере оплаты труда отдельных категорий работников, социальной сферы и науки, этап 2019 года.
</t>
  </si>
  <si>
    <t xml:space="preserve">В январе – апреле 2019 г.:
- проводилось выборочное обследование домашних хозяйств по вопросам занятости и безработицы (обследование рабочей силы). Итоги обследования за март 2019 года размещены на официальном сайте Росстата в срочной публикации «Занятость и безработица в Российской Федерации» (http://www.gks.ru/bgd/free/B04_03/IssWWW.exe/Stg/d04/79.htm) и в других ежемесячных публикациях Росстата в сроки, установленные Федеральным планом статистических работ;
- опубликован бюллетень «Обследование рабочей силы» с итогами за 2018 год (http://www.gks.ru/wps/wcm/connect/rosstat_main/rosstat/ru/statistics/publications/catalog/doc_1140097038766) (дата публикации - 25.03.2019).
Завершены конкурсные процедуры и заключены государственные контракты на поставку в территориальные органы Росстата канцелярских принадлежностей (ГК от 01.03.2019 ГК №4-ЛПХ-2019/Юнион Трейд-2) и продукции для фиксации данных (ГК от 12.04.2019 ГК № 12-ЛПХ-2019/СМАЙЛ ГРУПП-1) для проведения выборочного наблюдения за сельскохозяйственной деятельностью личных подсобных и других индивидуальных хозяйств граждан.
Утверждена и размещена на официальном сайте единой информационной системы в сфере закупок (www.zakupki.gov.ru) конкурсная документация на выполнение научно-исследовательской работы по разработке рекомендаций по формированию в субъектах Российской Федерации выборочных массивов объектов (счетных участков) и единиц наблюдения с учетом Микропереписи населения 2015 г. и первичного информационного фонда ВПН-2010 для проведения в 2020 году выборочного обследования рабочей силы (извещение о проведении открытого конкурса в электронной форме 
№ 0173100011919000028 от 17.04.2019).
Проводятся работы по согласованию технического задания на выполнение работ, связанных с развитием Единой системы сбора и обработки статистической информации  (ЕССО) информационно-вычислительной системы Росстата (ИВС Росстата), а также с настройкой анкеты выборочного обследования рабочей силы, этап 2019 года.
В территориальных органах Росстата заключены и оплачены гражданско-правовые договора с временным персоналом за выполненные в январе-апреле 2019 г. работы, связанные с проведением выборочных обследований рабочей силы.
</t>
  </si>
  <si>
    <t xml:space="preserve">В январе – апреле 2019 г. проводилось федеральное статистическое наблюдение численности и заработной платы работников по категориям в организациях социальной сферы и науки. Статистические данные о численности и средней заработной плате отдельных (целевых) категорий работников социальной сферы и науки за 2018 год опубликованы на официальном сайте Росстата 05.02.2019 и дополнены 15.04.2019, за январь-март 2019 года - 23.04.2019  (http://www.gks.ru/wps/wcm/connect/rosstat_main/rosstat/ru/statistics/wages/).  
Проводятся работы по согласованию технического задания на выполнение работ, связанных с развитием программного комплекса  для обработки данных федерального статистического наблюдения в сфере оплаты труда отдельных категорий работников, в отношении которых предусмотрены мероприятия по повышению средней заработной платы  (ПК ОТКР) информационно-вычислительной системы Росстата (ИВС Росстата), а также с обработкой материалов и получением итогов федерального статистического наблюдения численности и заработной платы работников по категориям в организациях социальной сферы и науки (этап 2019 года). 
Заключены гражданско-правовые договоры с временным персоналом (инструктор территориального уровня) для выполнения работ, связанных с проведением статистического наблюдения.
</t>
  </si>
  <si>
    <t xml:space="preserve">В рамках подготовки к проведению Выборочного обследования сельскохозяйственной деятельности личных подсобных и других индивидуальных хозяйств граждан приказами Росстата утверждены:
Календарный план подготовки, проведения и обработки итогов выборочного обследования сельскохозяйственной деятельности личных подсобных и других индивидуальных хозяйств граждан на 2019 год (от 31.01.2019 № 37); 
"Записная книжка инструктора территориального уровня", "Записная книжка интервьюера", "Рабочая тетрадь интервьюера" (от 23.01.2019 № 24); 
Основные методологические и организационные положения по проведению выборочного обследования сельскохозяйственной деятельности личных подсобных и других индивидуальных хозяйств граждан" (от 29.12.2018 № 794 с изменениями от 06.03.2019 №126). 
В январе - феврале 2019 г. проведены:
- опрос по программе Выборочного обследования сельскохозяйственной деятельности личных подсобных и других индивидуальных хозяйств граждан  за январь-декабрь 2018 г.;
- работы по вводу и проверке первичных статистических данных по указанному обследованию за январь-декабрь 2018 г.;
- работы по формированию и анализу обобщенного информационного фонда наблюдения для использования в расчетах при формировании официальной статистической информации о сельскохозяйственной деятельности хозяйств населения за 2018 г.;
- расчет объема выборочной совокупности на I полугодие 2019 года (дифференцировано по регионам).
В марте – апреле 2019 г.:
- территориальными органами Росстата проведено формирование выборочной совокупности ЛПХ на I полугодие 2019г.; 
- опрос по программе Выборочного обследования сельскохозяйственной деятельности личных подсобных и других индивидуальных хозяйств граждан  за I квартал 2019 г.;
- работы по вводу и проверке первичных статистических данных по указанному обследованию за I квартал 2019 г.
Доведены средства до территориальных органов Росстата на оказание услуг транспорта и связи, проведение обучающих семинаров, заключены гражданско-правовые договора с временным персоналом (интервьюеры, специалисты территориального уровня, инструкторы территориального уровня) для выполнения работ, связанных с проведением наблюдения.
</t>
  </si>
  <si>
    <t xml:space="preserve">Приказами Росстата утверждены:
Календарный план по подготовке, проведению и обработке итогов выборочного федерального статистического наблюдения состояния здоровья населения в 2019 году (от 28.02.2019 № 117); 
численность, распределение и сроки привлечения лиц в 2019 году на договорной основе к выполнению работ, связанных с проведением Выборочного наблюдения состояния здоровья населения (от 06.02.2019 № 61).
Утверждены и размещены на официальном сайте единой информационной системы в сфере закупок (www.zakupki.gov.ru) конкурсные документации на выполнение 2 научно-исследовательских работ. 
Проводятся работы по согласованию технического задания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выборочного статистического наблюдения состояния здоровья населения, (этап 2019 года).
</t>
  </si>
  <si>
    <t xml:space="preserve">Приказами Росстата утверждены:
Календарный план по подготовке, проведению и обработке итогов выборочного федерального статистического наблюдения состояния здоровья населения в 2019 году (от 28.02.2019 № 117); 
численность, распределение и сроки привлечения лиц в 2019 году на договорной основе к выполнению работ, связанных с проведением Выборочного наблюдения состояния здоровья населения (от 06.02.2019 № 61).
Утверждены и размещены на официальном сайте единой информационной системы в сфере закупок (www.zakupki.gov.ru) конкурсные документации на выполнение научно-исследовательских работ по разработке рекомендаций по:
 - разработке программы выборочного наблюдения состояния здоровья населения  в 2019 году и анализу его (извещение о проведении открытого конкурса в электронной форме № 0173100011919000021 от 27.03.2019); 
- формированию выборочной совокупности объектов и единиц наблюдения для проведения в субъектах Российской Федерации, отдельно по городскому и сельскому населению, выборочного  наблюдения  состояния здоровья  населения в 2019 году (извещение о проведении открытого конкурса в электронной форме № 173100011919000016 от 25.03.2019). В апреле текущего года проведены процедуры по рассмотрению поступивших заявок на участие в конкурсе и подведены итоги открытого конкурса в электронной форме (протокол № 2019/6-н от 25.04.2019).
Проводятся работы по согласованию технического задания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выборочного статистического наблюдения состояния здоровья населения, (этап  2019 года). 
Доведены средства до территориальных органов Росстата на приобретение расходных материалов для офисного оборудования и оказание услуг связи, заключение контрактов с лицами (оператор ФЛК), привлекаемыми в 2019 году на договорной основе к выполнению работ, связанных с проведением выборочного наблюдения состояния здоровья населения в июне-июле 2019 года.
В апреле 2019 года проведен семинар-обучение специалистов территориальных органов Росстата всех субъектов Российской Федерации по подготовке и проведению выборочного наблюдения состояния здоровья населения в 2019 году.
</t>
  </si>
  <si>
    <t xml:space="preserve">В рамках раздела I Плана научно-исследовательских работ Федеральной службы государственной статистики на 2019-2021 гг., утвержденного приказом Росстата от 6.12.2018 №716 (с изм. и доп. от 12.03.2019 № 130, от 05.04.2019 № 199), в 2019 году за счет средств текущего финансирования НИОКР предусмотрено к выполнению научными организациями на контрактной основе 10 научно-исследовательских работ. За 4 месяца 2019 года утверждено и размещено на официальном сайте единой информационной системы в сфере закупок 7 конкурсных документаций на выполнение научно-исследовательских работ по разработке:
- рекомендаций по совершенствованию статистического наблюдения за инновационной деятельностью на основе новой редакции международного руководства по статистическому измерению инноваций, реализуемому ОЭСР совместно с Евростатом (четвертая редакция Руководства Осло), с учетом особенностей национальной экономики (извещение о проведении открытого конкурса в электронной форме № 0173100011919000008 от 11.03.2019). В апреле 2019 года проведены процедуры по рассмотрению поступивших заявок на участие в конкурсе и подведены итоги открытого конкурса в электронной форме (протокол  № 2019/5-Н от  25.04.2019);
- основных подходов к формированию показателей в соответствии с международными стандартами для организации статистического наблюдения за муниципальными отходами (извещение о проведении открытого конкурса в электронной форме № 0173100011919000011 от 18.03.2019). В апреле 2019 года проведены процедуры по рассмотрению поступивших заявок на участие в конкурсе и подведены итоги открытого конкурса в электронной форме (протокол № 2019/9-Н от 29.04.2019);
- математической модели еженедельной оценки индекса потребительских цен на основе данных еженедельного мониторинга цен и рекомендации по ее использованию (извещение о проведении открытого конкурса в электронной форме № 0173100011919000025 от 15.04.2019);
- алгоритмов расчета дохода от трудовой деятельности наемных работников и самостоятельно занятых лиц  с годовой и квартальной периодичностью на уровне субъектов Российской Федерации (этап 2019 года) (извещение о проведении открытого конкурса в электронной форме № 0173100011919000026 от 15.04.2019);
- подходов к оценке дублирования форм и показателей всех видов отчетности, собираемых органами государственной власти и местного самоуправления (извещение о проведении открытого конкурса в электронной форме № 0173100011919000032 от 29.04.2019);
- рекомендаций по стоимостной оценке строительных объектов для международных сопоставлений ВВП (извещение о проведении открытого конкурса в электронной форме № 0173100011919000033 от 29.04.2019);
- рекомендаций по оценке ожидаемой продолжительности жизни по субъектам Российской Федерации в годовом выражении на основе оперативной информации (извещение о проведении открытого конкурса в электронной форме № 0173100011919000034 от 30.04.2019).
Подготовлен и 18 февраля 2019 года представлен руководству Росстата отчет о результатах выполнения Плана научно-исследовательских работ Росстата за 2018 год, утвержденного приказом Росстата от 20.12.2017 №847 (с изм. и доп.).
</t>
  </si>
  <si>
    <t xml:space="preserve">В соответствии с заключенными государственными контрактами  осуществляются работы по сопровождению информационно-вычислительной системы Росстата (ИВС Росстата),  по обеспечению выполнения  Производственного плана  Росстата на 2019 год, оказываются  услуги по обеспечению  связью центрального аппарата и территориальных органов государственной статистики.
Проводятся работы по согласованию технического задания на поставку расходных материалов к автоматизированным рабочим местам  информационно-вычислительной системы Росстата (ИВС Росстата) (первая очередь).
</t>
  </si>
  <si>
    <t xml:space="preserve">В январе-феврале 2019 года проведена серия совещаний у руководителя Росстата П.В. Малкова по вопросам подготовки Всероссийской переписи населения 2020 года.
Утверждены:
 - Календарный план подготовки, проведения Всероссийской переписи населения 2020 года, обработки сведений, подведения и официального опубликования итогов переписи населения, хранения и уничтожения материалов на период 2019-2023 гг. (от 01.03.2019 №22-у);
- численность, распределение, сроки привлечения и условия выплат вознаграждения лицам, привлекаемым в 2019 году на договорной основе в соответствии с законодательством Российской Федерации к выполнению работ, связанных со сбором сведений о населении, их обработкой и подведением итогов Всероссийской переписи населения 2020 года (приказ Росстата от 22.03.2019 № 163).
Утверждена и размещена на официальном сайте единой информационной системы в сфере закупок (www.zakupki.gov.ru) конкурсная документация на выполнение научно-исследовательской работы по разработке алгоритмов устранения возрастной аккумуляции в данных о возрастной структуре населения, полученных по итогам переписи населения (извещение о проведении открытого конкурса в электронной форме от 25.04.2019 №0173100011919000031).
Заключен государственный контракт от 30.04.2019 № 14-ВПН-2019/КанцАйленд-1 на поставку канцелярских принадлежностей для лиц, привлекаемых к подготовке и проведению Всероссийской переписи населения 2020 года в территориальные органы Росстата.
Утверждены технические задания на выполнение научно-исследовательских работ по разработке рекомендаций по: 
- доработке алгоритмов проведения импутации при создании автоматизированной системы для обработки материалов ВПН-2020 по итогам проведения пробной переписи населения 2018 года (этап 2019 года. Этап 2020 года); 
- подготовке и применению алгоритмов объединения (консолидации) первичных данных переписи населения из разных источников (Этап 2019 года. Этап 2020 года).
Проводятся:
- работы по согласованию технических заданий на поставку технических средств для  подготовки, проведения, обработки материалов и получения итогов Всероссийской переписи населения 2020 года;
- мероприятия по изменению способа определения поставщика по закупке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Росстата  (ИВС Росстата), а также работ, связанных с подведением итогов Пробной переписи населения 2018г. на федеральном уровне, этап 2019 года» путем ее осуществления у единственного поставщика (подрядчика, исполнителя) в соответствии с пунктом 2 части 1 статьи 93 Федерального закона от 5 апреля 2013 г. № 44-ФЗ «О контрактной системе в сфере закупок товаров, работ, услуг для обеспечения государственных и муниципальных нужд».
</t>
  </si>
  <si>
    <t xml:space="preserve">Проводятся:
- работы по согласованию технических заданий на поставку технических средств для  подготовки, проведения, обработки материалов и получения итогов Всероссийской переписи населения 2020 года;
- мероприятия по изменению способа определения поставщика по закупке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Росстата  (ИВС Росстата), а также работ, связанных с подведением итогов Пробной переписи населения 2018г. на федеральном уровне, этап 2019 года» путем ее осуществления у единственного поставщика (подрядчика, исполнителя) в соответствии с пунктом 2 части 1 статьи 93 Федерального закона от 5 апреля 2013 г. № 44-ФЗ «О контрактной системе в сфере закупок товаров, работ, услуг для обеспечения государственных и муниципальных нужд».
Доведены средства до территориальных органов Росстата на приобретение расходных материалов для офисного оборудования и оказание услуг связи.
</t>
  </si>
  <si>
    <t xml:space="preserve">Проводятся мероприятия по изменению способа определения поставщика по закупке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Росстата  (ИВС Росстата), а также работ, связанных с подведением итогов Пробной переписи населения 2018 г. на федеральном уровне, этап 2019 года»  путем ее осуществления у единственного поставщика (подрядчика, исполнителя) в соответствии с пунктом 2 части 1 статьи 93 Федерального закона от 5 апреля 2013 г. № 44-ФЗ «О контрактной системе в сфере закупок товаров, работ, услуг для обеспечения государственных и муниципальных нужд».
В территориальных органах Росстата заключены гражданско-правовые договора с временным персоналом, администраторами локальной вычислительной сети (ЛВС), на выполнение работ, связанных со сбором сведений о населении, их обработкой и подведением итогов Всероссийской переписи населения 2020 года.
</t>
  </si>
  <si>
    <t xml:space="preserve">Во исполнение Федерального закона от 21.07.2005 № 108-ФЗ «О Всероссийской сельскохозяйственной переписи» (пункт 2 статья 5) и поручения Правительства Российской Федерации от 28 февраля 2015 г. №АД-П11-1244 разработан и представлен в Минэкономразвития России проект постановления Правительства Российской Федерации «Об организации сельскохозяйственной микропереписи 2021 года» (письмо Росстата от 04.04.2019 № ПМ-12-4/325-ПМ ). 
Произведена оценка затрат на проведение сельскохозяйственной микропереписи 2021 года.
</t>
  </si>
  <si>
    <t xml:space="preserve">Во исполнение Федерального закона от 21.07.2005 № 108-ФЗ «О Всероссийской сельскохозяйственной переписи» (пункт 2 статья 5) и поручения Правительства Российской Федерации от 28 февраля 2015 г. №АД-П11-1244 разработан и представлен в Минэкономразвития России проект постановления Правительства Российской Федерации «Об организации сельскохозяйственной микропереписи 2021 года» (письмо Росстата от 04.04.2019 № ПМ-12-4/325-ПМ).
Произведена оценка затрат на проведение  сельскохозяйственной микропереписи 2021 года.
</t>
  </si>
  <si>
    <t xml:space="preserve">В рамках государственных контрактов:
от 14.05.2018 №22-ГДПТК/242-2018-2019/Програм-Продукт-1 на выполнение работ по развитию программного комплекса, обеспечивающего создание гармонизированных данных по производству, труду и капиталу на микро- и макроуровне ведутся работы по проектированию новых функций ПК ГД-ПТК в части задач на 2019 год;
от 20.08.2018 № 81-НР-ЗВ-2018-2019/Инфокомпас-1 осуществляется выполнение II этапа (этап 2019 г.) научно-исследовательской работы  по разработке рекомендаций по учету производственных единиц, занимающихся вспомогательной деятельностью, и алгоритмов учета ненаблюдаемых хозяйственных субъектов для построения базовых таблиц ресурсов и использования.
Утверждена и размещена на официальном сайте единой информационной системы в сфере закупок конкурсная документация на выполнение научно-исследовательской работы на выполнение научно-исследовательской работы по разработке рекомендаций по сценариям и программе организации и проведения сплошного наблюдения за деятельностью субъектов малого и среднего предпринимательства за 2020 год (извещение о проведении открытого конкурса в электронной форме № 0173100011919000020 от 27.03.2019).
Заключен Государственный контракт от 08.04.2019 № 10-ЗВ/242-2019/ПРАЙМ ГРУП-1 на выполнение работ, связанных с обработкой материалов и получением итогов федерального статистического наблюдения за затратами на производство и продажу продукции (товаров, работ, услуг), а также с системным сопровождением автоматизированной системы федерального уровня для разработки базовых таблиц "затраты-выпуск" (АС ТЗВ) информационно-вычислительной системы  Росстата (ИВС Росстата), этап 2019г. 
</t>
  </si>
  <si>
    <t xml:space="preserve">В рамках Государственного контракта от 14.05.2018 №22-ГДПТК/242-2018-2019/Програм-Продукт-1 на тему "Выполнение работ по развитию программного комплекса, обеспечивающего создание гармонизированных данных по производству, труду и капиталу на микро- и макроуровне" ведутся работы по проектированию новых функций ПК ГД-ПТК в части задач на 2019 год.
Заключен Государственный контракт от 08.04.2019 № 10-ЗВ/242-2019/ПРАЙМ ГРУП-1 на выполнение работ, связанных с обработкой материалов и получением итогов федерального статистического наблюдения за затратами на производство и продажу продукции (товаров, работ, услуг), а также с системным сопровождением автоматизированной системы федерального уровня для разработки базовых таблиц "затраты-выпуск" (АС ТЗВ) информационно-вычислительной системы  Росстата (ИВС Росстата), этап 2019г.
</t>
  </si>
  <si>
    <t xml:space="preserve">Заключен Государственный контракт от 08.04.2019 № 10-ЗВ/242-2019/ПРАЙМ ГРУП-1 на выполнение работ, связанных с обработкой материалов и получением итогов федерального статистического наблюдения за затратами на производство и продажу продукции (товаров, работ, услуг), а также с системным сопровождением автоматизированной системы федерального уровня для разработки базовых таблиц "затраты-выпуск" (АС ТЗВ) информационно-вычислительной системы  Росстата (ИВС Росстата), этап 2019 г. 
</t>
  </si>
  <si>
    <t xml:space="preserve">Утверждена и размещена на сайте zakupki.gov.ru конкурсная документация на выполнение научно-исследовательской работы по разработке рекомендаций по сценариям и программе организации и проведения сплошного наблюдения за деятельностью субъектов малого и среднего предпринимательства за 2020 год (извещение о проведении открытого конкурса в электронной форме № 0173100011919000020 от 27.03.2019).
В апреле 2019 года проводились процедуры рассмотрения поступивших заявок на участие в конкурсе.
</t>
  </si>
  <si>
    <t xml:space="preserve">Проводятся:
- анализ сформированного обобщенного информационного фонда выборочного наблюдения рациона питания населения и предварительных расчетов показателей мониторинга ЦУР на основе итогов выборочного наблюдения рациона питания населения по Российской Федерации и субъектам Российской Федерации;
- работы по согласованию технического задания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2019 году.
Проведена корректировка коэффициентов взвешивания для распространения данных наблюдения на генеральную совокупность.
</t>
  </si>
  <si>
    <t xml:space="preserve">В январе 2019 г. проведен анализ сформированного обобщенного информационного фонда комплексного наблюдения условий жизни населения. В феврале 2019 г. сформирована предварительная версия публикационных таблиц по итогам наблюдения. Предварительные итоги комплексного наблюдения условий жизни населения опубликованы на официальном сайте Росстата в информационно-телекоммуникационной сети «Интернет» в марте 2019 года (http://www.gks.ru/free_doc/new_site/KOUZ18/index.html).
Проводятся работы по:
- согласованию технического задания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2019 году;
- подготовке базы микроданных комплексного наблюдения условий жизни населения для публикации в открытом доступе на официальном сайте Росстата.
</t>
  </si>
  <si>
    <t xml:space="preserve">Утверждены формы выборочного наблюдения использования суточного фонда времени населением (приказ Росстата от 12.02.2019 № 68). 
В марте 2019 г. проведены организационные мероприятия  по подготовке выборочного наблюдения использования суточного фонда времени населением в субъектах Российской Федерации.
В апреле 2019 года:
- проводятся работы по подготовке экономического описания для разработки итогов наблюдения;
- ведется подготовка к обучающему семинару по вопросам подготовки и проведения выборочного наблюдения использования суточного фонда времени населением;
утверждена и размещена на официальном сайте единой информационной системы в сфере закупок (www.zakupki.gov.ru) конкурсная документация на выполнение научно-исследовательской работы по разработке алгоритмов формирования обобщающих показателей по итогам выборочного наблюдения использования суточного фонда времени населением на основе применения Международного классификатора видов деятельности для статистики использования времени (ICATUS, 2016) (извещение о проведении открытого конкурса в электронной форме от 23.04.2019 №0173100011919000029).
Проводятся работы по согласованию технического задания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2019 году. 
Доведены средства до территориальных органов Росстата на приобретение расходных материалов для офисного оборудования и оказания услуг связи,  на заключение контрактов с лицами (оператор ФЛК, оператор ввода статистической информации), привлекаемыми в 2019 году на договорной основе к выполнению работ,  связанных с проведением выборочного наблюдения использования суточного фонда времени населением в сентябре-октябре 2019 года.
</t>
  </si>
  <si>
    <t xml:space="preserve">Приказами Росстата утверждены:
Анкета выборочного наблюдения труда мигрантов (от 04.02.2019 № 50); 
Календарный план подготовки, проведения и обработки итогов выборочного наблюдения труда мигрантов в 2019 году (от 20.02.2019 № 84);
численность, распределение, сроки привлечения и условия выплат вознаграждения лицам, привлекаемым в 2019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труда мигрантов (от 22.03.2019 № 162);
Основные методологические и организационные положения Выборочного наблюдения труда мигрантов в 2019 году (от 10.04.2019 № 206).
Заключены государственные контракты:
- от 16.01.2019 № 1-НР-СДП-2019/ООО СК «Инжиниринг»-1 на поставку канцелярских принадлежностей выборочного наблюдения использования труда мигрантов в территориальные органы Росстата;
 - от 16.01.2019 № 2-СДП-2019/Юнион Трейд-1 на  поставку продукции для фиксации данных выборочного наблюдения использования труда мигрантов в территориальные органы Росстата.
Проводятся работы по согласованию технического задания на выполнение работ, связанных с развитием программного комплекса для подготовки и проведения автоматизированной обработки материалов, получения итогов выборочного наблюдения за использованием труда мигрантов (ПК ИТМ) информационно-вычислительной системы Росстата (ИВС Росстата); обработке материалов и получению итогов выборочного статистического наблюдения за использованием труда мигрантов, (этап 2019 г.).
Утверждена и размещена на официальном сайте единой информационной системы в сфере закупок (www.zakupki.gov.ru) конкурсная документация  на выполнение научно-исследовательской работы по разработке рекомендаций  по совершенствованию программы выборочного наблюдения за участием населения в непрерывном образовании в соответствии с рекомендациями ОЭСР и Евростата (с учетом опыта других стран) (извещение о проведении открытого конкурса в электронной форме № 0173100011919000035 от 30.04.2019).
Доведены средства до территориальных органов Росстата на заключение контрактов с лицами, привлекаемыми в 2019 году на договорной основе к выполнению работ, связанных с проведением выборочного наблюдения труда мигрантов в 2019 году.
</t>
  </si>
  <si>
    <t xml:space="preserve">Доведены средства в территориальные органы Росстата для заключения контрактов с лицами, привлекаемыми на договорной основе в соответствии с законодательством Российской Федерации к выполнению в период с 8 января по 28 февраля 2019 года работ по уточнению списков респондентов федерального статистического наблюдения и проверке информационного массива первичных данных по запросам федерального уровня, предусмотренных Положением по организации и проведению Росстатом федерального статистического наблюдения за дополнительным образованием детей, утвержденным приказом Росстата от 16.11.2018 № 676. 
Итоги федерального статистического наблюдения о деятельности организаций, осуществляющих образовательную деятельность по дополнительным общеобразовательным программам для детей в 2018 году опубликованы 29.03.2019 на Интернет-портале Росстата (http://www.gks.ru/free_doc/new_site/population/obraz/dop-obraz.htm) в разделе /Официальная статистика/ Население/ Образование/ Итоги федеральных статистических наблюдений /Дополнительное образование детей (форма № 1-ДОП).
</t>
  </si>
  <si>
    <t xml:space="preserve">В целях развития системы статистических показателей, характеризующих финансовое положение и условия жизни семей с детьми и старшего поколения, а также мониторинга эффективности применяемых мер по сокращению бедности, адресности социальной помощи в План научно-исследовательских работ Федеральной службы государственной статистики, утвержденный приказом от 6.12.2018 №716 внесены изменения в части включения на 2019 год дополнительных научно-исследовательских работ (приказ Росстата от 5.04.2019 № 199).
Проводятся работы по согласованию технического задания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для подготовки к оценке адресности и эффективности применяемых мер по сокращению бедности среди наиболее уязвимых групп населения в 2020 году (этап 2019 г.).
</t>
  </si>
  <si>
    <t xml:space="preserve">Проведено совещание по вопросам подготовки к ВПН-2020 на тему «О Программе Всероссийской переписи населения 2020 года» (протокол совещания у руководителя Росстата П.В. Малкова от 24.01.2019 №ПМ/08/4-ПС).
Разработан проект Программы  Всероссийской переписи населения 2020 года и направлен на согласование в Федеральные органы исполнительной власти, научным организациям, территориальным органам Росстата (письма Росстата от 05.04.2019 №ПМ-08-2/1008-МВ, от 08.04.2019 № ПМ-08-2/1185-ДР, от 08.04.2019 №ПМ-08-2/1876-ТО).
Утверждена и размещена на официальном сайте единой информационной системы в сфере закупок (www.zakupki.gov.ru) конкурсная документация на выполнение научно-исследовательской работы по разработке алгоритмов устранения возрастной аккумуляции в данных о возрастной структуре населения, полученных по итогам переписи населения (извещение о проведении открытого конкурса в электронной форме от 25.04.2019 №0173100011919000031).
Утверждены технические задания на выполнение научно-исследовательских работ по разработке рекомендаций по:
- доработке алгоритмов проведения импутации при создании автоматизированной системы для обработки материалов ВПН-2020 по итогам проведения пробной переписи населения 2018 года (этап 2019 года. Этап 2020 года); 
- подготовке и применению алгоритмов объединения (консолидации) первичных данных переписи населения из разных источников (Этап 2019 года. Этап 2020 года).
</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</si>
</sst>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name val="Calibri"/>
    </font>
    <font>
      <sz val="14"/>
      <name val="Times New Roman"/>
      <family val="1"/>
      <charset val="204"/>
    </font>
    <font>
      <b/>
      <sz val="14"/>
      <name val="Times New Roman"/>
      <family val="1"/>
      <charset val="204"/>
    </font>
    <font>
      <sz val="14"/>
      <name val="Times New Roman"/>
      <family val="1"/>
      <charset val="204"/>
    </font>
  </fonts>
  <fills count="3">
    <fill>
      <patternFill patternType="none"/>
    </fill>
    <fill>
      <patternFill patternType="gray125"/>
    </fill>
    <fill>
      <patternFill patternType="solid">
        <fgColor rgb="FFFFFF0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96">
    <xf numFmtId="0" fontId="0" fillId="0" borderId="0" xfId="0" applyNumberFormat="1" applyFont="1"/>
    <xf numFmtId="0" fontId="1" fillId="0" borderId="0" xfId="0" applyNumberFormat="1" applyFont="1"/>
    <xf numFmtId="0" fontId="1" fillId="0" borderId="0" xfId="0" applyNumberFormat="1" applyFont="1" applyFill="1"/>
    <xf numFmtId="0" fontId="3" fillId="0" borderId="0" xfId="0" applyNumberFormat="1" applyFont="1"/>
    <xf numFmtId="0" fontId="1" fillId="2" borderId="0" xfId="0" applyNumberFormat="1" applyFont="1" applyFill="1"/>
    <xf numFmtId="0" fontId="3" fillId="0" borderId="0" xfId="0" applyNumberFormat="1" applyFont="1" applyFill="1"/>
    <xf numFmtId="0" fontId="1" fillId="0" borderId="1" xfId="0" applyNumberFormat="1" applyFont="1" applyBorder="1" applyAlignment="1">
      <alignment horizontal="center" vertical="top" wrapText="1"/>
    </xf>
    <xf numFmtId="0" fontId="1" fillId="0" borderId="1" xfId="0" applyNumberFormat="1" applyFont="1" applyBorder="1" applyAlignment="1">
      <alignment horizontal="left" vertical="top" wrapText="1"/>
    </xf>
    <xf numFmtId="0" fontId="1" fillId="0" borderId="1" xfId="0" applyNumberFormat="1" applyFont="1" applyBorder="1" applyAlignment="1">
      <alignment horizontal="left" vertical="top" wrapText="1"/>
    </xf>
    <xf numFmtId="0" fontId="2" fillId="0" borderId="1" xfId="0" applyNumberFormat="1" applyFont="1" applyBorder="1" applyAlignment="1">
      <alignment horizontal="center" vertical="top" wrapText="1"/>
    </xf>
    <xf numFmtId="4" fontId="1" fillId="0" borderId="1" xfId="0" applyNumberFormat="1" applyFont="1" applyBorder="1" applyAlignment="1">
      <alignment horizontal="center" vertical="top" wrapText="1"/>
    </xf>
    <xf numFmtId="0" fontId="1" fillId="0" borderId="1" xfId="0" applyNumberFormat="1" applyFont="1" applyBorder="1" applyAlignment="1">
      <alignment horizontal="justify" vertical="top" wrapText="1"/>
    </xf>
    <xf numFmtId="0" fontId="1" fillId="0" borderId="1" xfId="0" applyNumberFormat="1" applyFont="1" applyFill="1" applyBorder="1" applyAlignment="1">
      <alignment horizontal="center" vertical="top" wrapText="1"/>
    </xf>
    <xf numFmtId="0" fontId="1" fillId="0" borderId="1" xfId="0" applyNumberFormat="1" applyFont="1" applyFill="1" applyBorder="1" applyAlignment="1">
      <alignment horizontal="left" vertical="top" wrapText="1"/>
    </xf>
    <xf numFmtId="0" fontId="1" fillId="0" borderId="1" xfId="0" applyNumberFormat="1" applyFont="1" applyFill="1" applyBorder="1" applyAlignment="1">
      <alignment horizontal="left" vertical="top" wrapText="1"/>
    </xf>
    <xf numFmtId="49" fontId="1" fillId="0" borderId="1" xfId="0" applyNumberFormat="1" applyFont="1" applyFill="1" applyBorder="1" applyAlignment="1">
      <alignment horizontal="center" vertical="top" wrapText="1"/>
    </xf>
    <xf numFmtId="14" fontId="1" fillId="0" borderId="1" xfId="0" applyNumberFormat="1" applyFont="1" applyFill="1" applyBorder="1" applyAlignment="1">
      <alignment horizontal="center" vertical="top" wrapText="1"/>
    </xf>
    <xf numFmtId="0" fontId="1" fillId="0" borderId="1" xfId="0" applyNumberFormat="1" applyFont="1" applyFill="1" applyBorder="1" applyAlignment="1">
      <alignment horizontal="justify" vertical="top" wrapText="1"/>
    </xf>
    <xf numFmtId="49" fontId="1" fillId="0" borderId="1" xfId="0" applyNumberFormat="1" applyFont="1" applyBorder="1" applyAlignment="1">
      <alignment horizontal="center" vertical="top" wrapText="1"/>
    </xf>
    <xf numFmtId="4" fontId="1" fillId="0" borderId="1" xfId="0" applyNumberFormat="1" applyFont="1" applyFill="1" applyBorder="1" applyAlignment="1">
      <alignment horizontal="center" vertical="top" wrapText="1"/>
    </xf>
    <xf numFmtId="0" fontId="1" fillId="0" borderId="5" xfId="0" applyNumberFormat="1" applyFont="1" applyBorder="1" applyAlignment="1">
      <alignment vertical="top" wrapText="1"/>
    </xf>
    <xf numFmtId="0" fontId="1" fillId="0" borderId="7" xfId="0" applyNumberFormat="1" applyFont="1" applyBorder="1" applyAlignment="1">
      <alignment vertical="top" wrapText="1"/>
    </xf>
    <xf numFmtId="0" fontId="1" fillId="0" borderId="5" xfId="0" applyNumberFormat="1" applyFont="1" applyFill="1" applyBorder="1" applyAlignment="1">
      <alignment vertical="top" wrapText="1"/>
    </xf>
    <xf numFmtId="0" fontId="1" fillId="0" borderId="1" xfId="0" applyNumberFormat="1" applyFont="1" applyBorder="1" applyAlignment="1">
      <alignment vertical="top" wrapText="1"/>
    </xf>
    <xf numFmtId="49" fontId="1" fillId="0" borderId="5" xfId="0" applyNumberFormat="1" applyFont="1" applyFill="1" applyBorder="1" applyAlignment="1">
      <alignment vertical="top" wrapText="1"/>
    </xf>
    <xf numFmtId="49" fontId="1" fillId="0" borderId="1" xfId="0" applyNumberFormat="1" applyFont="1" applyFill="1" applyBorder="1" applyAlignment="1">
      <alignment vertical="top" wrapText="1"/>
    </xf>
    <xf numFmtId="0" fontId="1" fillId="0" borderId="1" xfId="0" applyNumberFormat="1" applyFont="1" applyFill="1" applyBorder="1" applyAlignment="1">
      <alignment vertical="top" wrapText="1"/>
    </xf>
    <xf numFmtId="0" fontId="1" fillId="0" borderId="7" xfId="0" applyNumberFormat="1" applyFont="1" applyBorder="1" applyAlignment="1">
      <alignment vertical="top"/>
    </xf>
    <xf numFmtId="0" fontId="1" fillId="0" borderId="0" xfId="0" applyNumberFormat="1" applyFont="1" applyAlignment="1">
      <alignment horizontal="left"/>
    </xf>
    <xf numFmtId="2" fontId="1"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left" vertical="top" wrapText="1"/>
    </xf>
    <xf numFmtId="4" fontId="1" fillId="0" borderId="1" xfId="0" applyNumberFormat="1" applyFont="1" applyFill="1" applyBorder="1" applyAlignment="1">
      <alignment horizontal="center" vertical="top" wrapText="1"/>
    </xf>
    <xf numFmtId="0" fontId="1" fillId="0" borderId="1" xfId="0" applyNumberFormat="1" applyFont="1" applyFill="1" applyBorder="1" applyAlignment="1">
      <alignment horizontal="left" vertical="top" wrapText="1"/>
    </xf>
    <xf numFmtId="4" fontId="1" fillId="0" borderId="1" xfId="0" applyNumberFormat="1" applyFont="1" applyFill="1" applyBorder="1" applyAlignment="1">
      <alignment horizontal="center" vertical="top" wrapText="1"/>
    </xf>
    <xf numFmtId="0" fontId="1" fillId="0" borderId="1" xfId="0" applyNumberFormat="1" applyFont="1" applyFill="1" applyBorder="1" applyAlignment="1">
      <alignment horizontal="justify" vertical="top" wrapText="1"/>
    </xf>
    <xf numFmtId="14" fontId="1" fillId="0" borderId="1" xfId="0" applyNumberFormat="1" applyFont="1" applyBorder="1" applyAlignment="1">
      <alignment horizontal="center" vertical="top" wrapText="1"/>
    </xf>
    <xf numFmtId="0" fontId="1" fillId="0" borderId="0" xfId="0" applyNumberFormat="1" applyFont="1" applyFill="1" applyAlignment="1">
      <alignment horizontal="justify" vertical="top" wrapText="1"/>
    </xf>
    <xf numFmtId="4" fontId="1" fillId="0" borderId="0" xfId="0" applyNumberFormat="1" applyFont="1" applyFill="1"/>
    <xf numFmtId="4" fontId="1" fillId="0" borderId="0" xfId="0" applyNumberFormat="1" applyFont="1"/>
    <xf numFmtId="4" fontId="1" fillId="0" borderId="1" xfId="0" applyNumberFormat="1" applyFont="1" applyFill="1" applyBorder="1" applyAlignment="1">
      <alignment horizontal="center" vertical="top" wrapText="1"/>
    </xf>
    <xf numFmtId="0" fontId="1" fillId="0" borderId="1" xfId="0" applyNumberFormat="1" applyFont="1" applyFill="1" applyBorder="1" applyAlignment="1">
      <alignment horizontal="left" vertical="top" wrapText="1"/>
    </xf>
    <xf numFmtId="14" fontId="1" fillId="0" borderId="1" xfId="0" applyNumberFormat="1" applyFont="1" applyFill="1" applyBorder="1" applyAlignment="1">
      <alignment vertical="top"/>
    </xf>
    <xf numFmtId="4" fontId="1" fillId="0" borderId="5" xfId="0" applyNumberFormat="1" applyFont="1" applyBorder="1" applyAlignment="1">
      <alignment horizontal="center" vertical="top" wrapText="1"/>
    </xf>
    <xf numFmtId="4" fontId="1" fillId="0" borderId="6" xfId="0" applyNumberFormat="1" applyFont="1" applyBorder="1" applyAlignment="1">
      <alignment horizontal="center" vertical="top" wrapText="1"/>
    </xf>
    <xf numFmtId="4" fontId="1" fillId="0" borderId="7" xfId="0" applyNumberFormat="1" applyFont="1" applyBorder="1" applyAlignment="1">
      <alignment horizontal="center" vertical="top" wrapText="1"/>
    </xf>
    <xf numFmtId="0" fontId="1" fillId="0" borderId="5" xfId="0" applyNumberFormat="1" applyFont="1" applyBorder="1" applyAlignment="1">
      <alignment horizontal="center" vertical="top" wrapText="1"/>
    </xf>
    <xf numFmtId="0" fontId="1" fillId="0" borderId="6" xfId="0" applyNumberFormat="1" applyFont="1" applyBorder="1" applyAlignment="1">
      <alignment horizontal="center" vertical="top" wrapText="1"/>
    </xf>
    <xf numFmtId="0" fontId="1" fillId="0" borderId="7" xfId="0" applyNumberFormat="1" applyFont="1" applyBorder="1" applyAlignment="1">
      <alignment horizontal="center" vertical="top" wrapText="1"/>
    </xf>
    <xf numFmtId="14" fontId="1" fillId="0" borderId="5" xfId="0" applyNumberFormat="1" applyFont="1" applyBorder="1" applyAlignment="1">
      <alignment horizontal="center" vertical="top" wrapText="1"/>
    </xf>
    <xf numFmtId="14" fontId="1" fillId="0" borderId="6" xfId="0" applyNumberFormat="1" applyFont="1" applyBorder="1" applyAlignment="1">
      <alignment horizontal="center" vertical="top" wrapText="1"/>
    </xf>
    <xf numFmtId="14" fontId="1" fillId="0" borderId="7" xfId="0" applyNumberFormat="1" applyFont="1" applyBorder="1" applyAlignment="1">
      <alignment horizontal="center" vertical="top" wrapText="1"/>
    </xf>
    <xf numFmtId="0" fontId="1" fillId="0" borderId="5" xfId="0" applyNumberFormat="1" applyFont="1" applyBorder="1" applyAlignment="1">
      <alignment horizontal="justify" vertical="top" wrapText="1"/>
    </xf>
    <xf numFmtId="0" fontId="1" fillId="0" borderId="6" xfId="0" applyNumberFormat="1" applyFont="1" applyBorder="1" applyAlignment="1">
      <alignment horizontal="justify" vertical="top" wrapText="1"/>
    </xf>
    <xf numFmtId="0" fontId="1" fillId="0" borderId="7" xfId="0" applyNumberFormat="1" applyFont="1" applyBorder="1" applyAlignment="1">
      <alignment horizontal="justify" vertical="top" wrapText="1"/>
    </xf>
    <xf numFmtId="0" fontId="1" fillId="0" borderId="5" xfId="0" applyNumberFormat="1" applyFont="1" applyFill="1" applyBorder="1" applyAlignment="1">
      <alignment horizontal="center" vertical="top" wrapText="1"/>
    </xf>
    <xf numFmtId="0" fontId="1" fillId="0" borderId="7" xfId="0" applyNumberFormat="1" applyFont="1" applyFill="1" applyBorder="1" applyAlignment="1">
      <alignment horizontal="center" vertical="top" wrapText="1"/>
    </xf>
    <xf numFmtId="14" fontId="1" fillId="0" borderId="5" xfId="0" applyNumberFormat="1" applyFont="1" applyFill="1" applyBorder="1" applyAlignment="1">
      <alignment horizontal="center" vertical="top" wrapText="1"/>
    </xf>
    <xf numFmtId="14" fontId="1" fillId="0" borderId="7" xfId="0" applyNumberFormat="1" applyFont="1" applyFill="1" applyBorder="1" applyAlignment="1">
      <alignment horizontal="center" vertical="top" wrapText="1"/>
    </xf>
    <xf numFmtId="0" fontId="1" fillId="0" borderId="6" xfId="0" applyNumberFormat="1" applyFont="1" applyFill="1" applyBorder="1" applyAlignment="1">
      <alignment horizontal="center" vertical="top" wrapText="1"/>
    </xf>
    <xf numFmtId="4" fontId="1" fillId="0" borderId="5" xfId="0" applyNumberFormat="1" applyFont="1" applyFill="1" applyBorder="1" applyAlignment="1">
      <alignment horizontal="center" vertical="top" wrapText="1"/>
    </xf>
    <xf numFmtId="4" fontId="1" fillId="0" borderId="6" xfId="0" applyNumberFormat="1" applyFont="1" applyFill="1" applyBorder="1" applyAlignment="1">
      <alignment horizontal="center" vertical="top" wrapText="1"/>
    </xf>
    <xf numFmtId="0" fontId="1" fillId="0" borderId="1" xfId="0" applyNumberFormat="1" applyFont="1" applyFill="1" applyBorder="1" applyAlignment="1">
      <alignment horizontal="left" vertical="top" wrapText="1"/>
    </xf>
    <xf numFmtId="0" fontId="1" fillId="0" borderId="1" xfId="0" applyNumberFormat="1" applyFont="1" applyBorder="1" applyAlignment="1">
      <alignment horizontal="left" vertical="top" wrapText="1"/>
    </xf>
    <xf numFmtId="0" fontId="0" fillId="0" borderId="7" xfId="0" applyNumberFormat="1" applyFont="1" applyBorder="1" applyAlignment="1">
      <alignment horizontal="justify" vertical="top" wrapText="1"/>
    </xf>
    <xf numFmtId="4" fontId="1" fillId="0" borderId="7" xfId="0" applyNumberFormat="1" applyFont="1" applyFill="1" applyBorder="1" applyAlignment="1">
      <alignment horizontal="center" vertical="top" wrapText="1"/>
    </xf>
    <xf numFmtId="0" fontId="1" fillId="0" borderId="5" xfId="0" applyNumberFormat="1" applyFont="1" applyBorder="1" applyAlignment="1">
      <alignment horizontal="center" vertical="top"/>
    </xf>
    <xf numFmtId="0" fontId="1" fillId="0" borderId="6" xfId="0" applyNumberFormat="1" applyFont="1" applyBorder="1" applyAlignment="1">
      <alignment horizontal="center" vertical="top"/>
    </xf>
    <xf numFmtId="0" fontId="1" fillId="0" borderId="7" xfId="0" applyNumberFormat="1" applyFont="1" applyBorder="1" applyAlignment="1">
      <alignment horizontal="center" vertical="top"/>
    </xf>
    <xf numFmtId="49" fontId="1" fillId="0" borderId="5" xfId="0" applyNumberFormat="1" applyFont="1" applyFill="1" applyBorder="1" applyAlignment="1">
      <alignment horizontal="center" vertical="top" wrapText="1"/>
    </xf>
    <xf numFmtId="49" fontId="1" fillId="0" borderId="6" xfId="0" applyNumberFormat="1" applyFont="1" applyFill="1" applyBorder="1" applyAlignment="1">
      <alignment horizontal="center" vertical="top" wrapText="1"/>
    </xf>
    <xf numFmtId="49" fontId="1" fillId="0" borderId="7" xfId="0" applyNumberFormat="1" applyFont="1" applyFill="1" applyBorder="1" applyAlignment="1">
      <alignment horizontal="center" vertical="top" wrapText="1"/>
    </xf>
    <xf numFmtId="0" fontId="1" fillId="0" borderId="1" xfId="0" applyNumberFormat="1" applyFont="1" applyBorder="1" applyAlignment="1">
      <alignment horizontal="center" vertical="top" wrapText="1"/>
    </xf>
    <xf numFmtId="0" fontId="1" fillId="0" borderId="1" xfId="0" applyNumberFormat="1" applyFont="1" applyFill="1" applyBorder="1" applyAlignment="1">
      <alignment horizontal="center" vertical="top"/>
    </xf>
    <xf numFmtId="0" fontId="1" fillId="0" borderId="5" xfId="0" applyNumberFormat="1" applyFont="1" applyFill="1" applyBorder="1" applyAlignment="1">
      <alignment horizontal="justify" vertical="top" wrapText="1"/>
    </xf>
    <xf numFmtId="0" fontId="1" fillId="0" borderId="6" xfId="0" applyNumberFormat="1" applyFont="1" applyFill="1" applyBorder="1" applyAlignment="1">
      <alignment horizontal="justify" vertical="top" wrapText="1"/>
    </xf>
    <xf numFmtId="0" fontId="1" fillId="0" borderId="7" xfId="0" applyNumberFormat="1" applyFont="1" applyFill="1" applyBorder="1" applyAlignment="1">
      <alignment horizontal="justify" vertical="top" wrapText="1"/>
    </xf>
    <xf numFmtId="0" fontId="1" fillId="0" borderId="5" xfId="0" applyNumberFormat="1" applyFont="1" applyBorder="1" applyAlignment="1">
      <alignment horizontal="left" vertical="top" wrapText="1"/>
    </xf>
    <xf numFmtId="0" fontId="1" fillId="0" borderId="7" xfId="0" applyNumberFormat="1" applyFont="1" applyBorder="1" applyAlignment="1">
      <alignment horizontal="left" vertical="top" wrapText="1"/>
    </xf>
    <xf numFmtId="0" fontId="1" fillId="0" borderId="6" xfId="0" applyNumberFormat="1" applyFont="1" applyBorder="1" applyAlignment="1">
      <alignment horizontal="left" vertical="top" wrapText="1"/>
    </xf>
    <xf numFmtId="0" fontId="1" fillId="0" borderId="5" xfId="0" applyNumberFormat="1" applyFont="1" applyFill="1" applyBorder="1" applyAlignment="1">
      <alignment horizontal="left" vertical="top" wrapText="1"/>
    </xf>
    <xf numFmtId="0" fontId="1" fillId="0" borderId="6" xfId="0" applyNumberFormat="1" applyFont="1" applyFill="1" applyBorder="1" applyAlignment="1">
      <alignment horizontal="left" vertical="top" wrapText="1"/>
    </xf>
    <xf numFmtId="0" fontId="1" fillId="0" borderId="7" xfId="0" applyNumberFormat="1" applyFont="1" applyFill="1" applyBorder="1" applyAlignment="1">
      <alignment horizontal="left" vertical="top" wrapText="1"/>
    </xf>
    <xf numFmtId="4" fontId="1" fillId="0" borderId="1" xfId="0" applyNumberFormat="1" applyFont="1" applyFill="1" applyBorder="1" applyAlignment="1">
      <alignment horizontal="center" vertical="top" wrapText="1"/>
    </xf>
    <xf numFmtId="14" fontId="1" fillId="0" borderId="6" xfId="0" applyNumberFormat="1" applyFont="1" applyFill="1" applyBorder="1" applyAlignment="1">
      <alignment horizontal="center" vertical="top" wrapText="1"/>
    </xf>
    <xf numFmtId="0" fontId="1" fillId="0" borderId="1" xfId="0" applyNumberFormat="1" applyFont="1" applyFill="1" applyBorder="1" applyAlignment="1">
      <alignment horizontal="justify" vertical="top" wrapText="1"/>
    </xf>
    <xf numFmtId="0" fontId="1" fillId="0" borderId="2" xfId="0" applyNumberFormat="1" applyFont="1" applyFill="1" applyBorder="1" applyAlignment="1">
      <alignment horizontal="left" vertical="top" wrapText="1"/>
    </xf>
    <xf numFmtId="0" fontId="1" fillId="0" borderId="3" xfId="0" applyNumberFormat="1" applyFont="1" applyFill="1" applyBorder="1" applyAlignment="1">
      <alignment horizontal="left" vertical="top" wrapText="1"/>
    </xf>
    <xf numFmtId="0" fontId="1" fillId="0" borderId="4" xfId="0" applyNumberFormat="1" applyFont="1" applyFill="1" applyBorder="1" applyAlignment="1">
      <alignment horizontal="left" vertical="top" wrapText="1"/>
    </xf>
    <xf numFmtId="0" fontId="2" fillId="0" borderId="1" xfId="0" applyNumberFormat="1" applyFont="1" applyBorder="1" applyAlignment="1">
      <alignment horizontal="left" vertical="top" wrapText="1"/>
    </xf>
    <xf numFmtId="0" fontId="2" fillId="0" borderId="1" xfId="0" applyNumberFormat="1" applyFont="1" applyBorder="1" applyAlignment="1">
      <alignment horizontal="center" vertical="top" wrapText="1"/>
    </xf>
    <xf numFmtId="49" fontId="1" fillId="0" borderId="5" xfId="0" applyNumberFormat="1" applyFont="1" applyBorder="1" applyAlignment="1">
      <alignment horizontal="center" vertical="top" wrapText="1"/>
    </xf>
    <xf numFmtId="49" fontId="1" fillId="0" borderId="7" xfId="0" applyNumberFormat="1" applyFont="1" applyBorder="1" applyAlignment="1">
      <alignment horizontal="center" vertical="top" wrapText="1"/>
    </xf>
    <xf numFmtId="4" fontId="1" fillId="0" borderId="1" xfId="0" applyNumberFormat="1" applyFont="1" applyFill="1" applyBorder="1" applyAlignment="1">
      <alignment horizontal="center" vertical="top"/>
    </xf>
    <xf numFmtId="0" fontId="1" fillId="0" borderId="5" xfId="0" applyNumberFormat="1" applyFont="1" applyFill="1" applyBorder="1" applyAlignment="1">
      <alignment horizontal="center" vertical="top"/>
    </xf>
    <xf numFmtId="0" fontId="1" fillId="0" borderId="6" xfId="0" applyNumberFormat="1" applyFont="1" applyFill="1" applyBorder="1" applyAlignment="1">
      <alignment horizontal="center" vertical="top"/>
    </xf>
    <xf numFmtId="0" fontId="1" fillId="0" borderId="7" xfId="0" applyNumberFormat="1" applyFont="1" applyFill="1" applyBorder="1" applyAlignment="1">
      <alignment horizontal="center" vertical="top"/>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198"/>
  <sheetViews>
    <sheetView tabSelected="1" topLeftCell="A12" zoomScale="46" zoomScaleNormal="46" workbookViewId="0">
      <selection activeCell="L24" sqref="L24:L25"/>
    </sheetView>
  </sheetViews>
  <sheetFormatPr defaultColWidth="25" defaultRowHeight="18.75" x14ac:dyDescent="0.3"/>
  <cols>
    <col min="1" max="1" width="7.5703125" style="1" customWidth="1"/>
    <col min="2" max="2" width="47.7109375" style="1" customWidth="1"/>
    <col min="3" max="3" width="12.42578125" style="1" customWidth="1"/>
    <col min="4" max="4" width="25" style="1" customWidth="1"/>
    <col min="5" max="5" width="15.85546875" style="1" customWidth="1"/>
    <col min="6" max="6" width="17.140625" style="1" customWidth="1"/>
    <col min="7" max="7" width="16.7109375" style="1" customWidth="1"/>
    <col min="8" max="8" width="112.28515625" style="1" customWidth="1"/>
    <col min="9" max="10" width="20.7109375" style="1" customWidth="1"/>
    <col min="11" max="11" width="21.5703125" style="1" customWidth="1"/>
    <col min="12" max="12" width="21.85546875" style="1" customWidth="1"/>
    <col min="13" max="13" width="25" style="1" customWidth="1"/>
    <col min="14" max="16384" width="25" style="1"/>
  </cols>
  <sheetData>
    <row r="1" spans="1:16" ht="26.45" customHeight="1" x14ac:dyDescent="0.3">
      <c r="A1" s="71" t="s">
        <v>0</v>
      </c>
      <c r="B1" s="71"/>
      <c r="C1" s="71"/>
      <c r="D1" s="71"/>
      <c r="E1" s="71"/>
      <c r="F1" s="71"/>
      <c r="G1" s="71"/>
      <c r="H1" s="71"/>
      <c r="I1" s="71"/>
      <c r="J1" s="71"/>
      <c r="K1" s="71"/>
      <c r="L1" s="71"/>
    </row>
    <row r="2" spans="1:16" ht="26.45" customHeight="1" x14ac:dyDescent="0.3">
      <c r="A2" s="88" t="s">
        <v>130</v>
      </c>
      <c r="B2" s="62"/>
      <c r="C2" s="62"/>
      <c r="D2" s="62"/>
      <c r="E2" s="62"/>
      <c r="F2" s="62"/>
      <c r="G2" s="62"/>
      <c r="H2" s="62"/>
      <c r="I2" s="62"/>
      <c r="J2" s="62"/>
      <c r="K2" s="62"/>
      <c r="L2" s="62"/>
    </row>
    <row r="3" spans="1:16" ht="26.45" customHeight="1" x14ac:dyDescent="0.3">
      <c r="A3" s="62" t="s">
        <v>1</v>
      </c>
      <c r="B3" s="62"/>
      <c r="C3" s="62"/>
      <c r="D3" s="62"/>
      <c r="E3" s="62"/>
      <c r="F3" s="62"/>
      <c r="G3" s="62"/>
      <c r="H3" s="62"/>
      <c r="I3" s="62"/>
      <c r="J3" s="62"/>
      <c r="K3" s="62"/>
      <c r="L3" s="62"/>
    </row>
    <row r="4" spans="1:16" ht="69.95" customHeight="1" x14ac:dyDescent="0.3">
      <c r="A4" s="89" t="s">
        <v>94</v>
      </c>
      <c r="B4" s="89" t="s">
        <v>95</v>
      </c>
      <c r="C4" s="89" t="s">
        <v>96</v>
      </c>
      <c r="D4" s="89" t="s">
        <v>97</v>
      </c>
      <c r="E4" s="89" t="s">
        <v>98</v>
      </c>
      <c r="F4" s="89" t="s">
        <v>99</v>
      </c>
      <c r="G4" s="89" t="s">
        <v>100</v>
      </c>
      <c r="H4" s="89" t="s">
        <v>101</v>
      </c>
      <c r="I4" s="89" t="s">
        <v>102</v>
      </c>
      <c r="J4" s="89"/>
      <c r="K4" s="89"/>
      <c r="L4" s="89" t="s">
        <v>103</v>
      </c>
    </row>
    <row r="5" spans="1:16" ht="165.75" customHeight="1" x14ac:dyDescent="0.3">
      <c r="A5" s="89"/>
      <c r="B5" s="89"/>
      <c r="C5" s="89"/>
      <c r="D5" s="89"/>
      <c r="E5" s="89"/>
      <c r="F5" s="89"/>
      <c r="G5" s="89"/>
      <c r="H5" s="89"/>
      <c r="I5" s="9" t="s">
        <v>104</v>
      </c>
      <c r="J5" s="9" t="s">
        <v>105</v>
      </c>
      <c r="K5" s="9" t="s">
        <v>106</v>
      </c>
      <c r="L5" s="89"/>
    </row>
    <row r="6" spans="1:16" ht="20.25" customHeight="1" x14ac:dyDescent="0.3">
      <c r="A6" s="9" t="s">
        <v>107</v>
      </c>
      <c r="B6" s="9" t="s">
        <v>108</v>
      </c>
      <c r="C6" s="9" t="s">
        <v>109</v>
      </c>
      <c r="D6" s="9" t="s">
        <v>110</v>
      </c>
      <c r="E6" s="9" t="s">
        <v>111</v>
      </c>
      <c r="F6" s="9" t="s">
        <v>112</v>
      </c>
      <c r="G6" s="9" t="s">
        <v>113</v>
      </c>
      <c r="H6" s="9" t="s">
        <v>114</v>
      </c>
      <c r="I6" s="9" t="s">
        <v>115</v>
      </c>
      <c r="J6" s="9" t="s">
        <v>116</v>
      </c>
      <c r="K6" s="9" t="s">
        <v>117</v>
      </c>
      <c r="L6" s="9" t="s">
        <v>118</v>
      </c>
    </row>
    <row r="7" spans="1:16" ht="21.95" customHeight="1" x14ac:dyDescent="0.3">
      <c r="A7" s="71" t="s">
        <v>34</v>
      </c>
      <c r="B7" s="71"/>
      <c r="C7" s="71"/>
      <c r="D7" s="71"/>
      <c r="E7" s="71"/>
      <c r="F7" s="71"/>
      <c r="G7" s="71"/>
      <c r="H7" s="71"/>
      <c r="I7" s="71"/>
      <c r="J7" s="71"/>
      <c r="K7" s="71"/>
      <c r="L7" s="71"/>
    </row>
    <row r="8" spans="1:16" ht="29.25" customHeight="1" x14ac:dyDescent="0.3">
      <c r="A8" s="6"/>
      <c r="B8" s="7" t="s">
        <v>3</v>
      </c>
      <c r="C8" s="6" t="s">
        <v>3</v>
      </c>
      <c r="D8" s="6" t="s">
        <v>7</v>
      </c>
      <c r="E8" s="6" t="s">
        <v>7</v>
      </c>
      <c r="F8" s="6" t="s">
        <v>7</v>
      </c>
      <c r="G8" s="6" t="s">
        <v>7</v>
      </c>
      <c r="H8" s="6" t="s">
        <v>7</v>
      </c>
      <c r="I8" s="10">
        <f>I9+I21+I38+I42+I56+I96+I112+I125</f>
        <v>21843684.899999999</v>
      </c>
      <c r="J8" s="10">
        <f>J9+J21+J38+J42+J56+J96+J112+J125</f>
        <v>17735334.099999998</v>
      </c>
      <c r="K8" s="10">
        <f>K9+K21+K38+K42+K56+K96+K112+K125</f>
        <v>3673182.8</v>
      </c>
      <c r="L8" s="10">
        <f>L9+L21+L38+L42+L56+L96+L112+L125</f>
        <v>1840849.23</v>
      </c>
      <c r="M8" s="38"/>
    </row>
    <row r="9" spans="1:16" ht="271.5" customHeight="1" x14ac:dyDescent="0.3">
      <c r="A9" s="6" t="s">
        <v>35</v>
      </c>
      <c r="B9" s="7" t="s">
        <v>36</v>
      </c>
      <c r="C9" s="6" t="s">
        <v>3</v>
      </c>
      <c r="D9" s="12" t="s">
        <v>37</v>
      </c>
      <c r="E9" s="35">
        <v>45657</v>
      </c>
      <c r="F9" s="6"/>
      <c r="G9" s="6" t="s">
        <v>7</v>
      </c>
      <c r="H9" s="11" t="s">
        <v>131</v>
      </c>
      <c r="I9" s="10">
        <f>I10+I13+I18</f>
        <v>15538656.9</v>
      </c>
      <c r="J9" s="33">
        <v>11430367.199999999</v>
      </c>
      <c r="K9" s="10">
        <f>K10+K13+K18</f>
        <v>3284163.1</v>
      </c>
      <c r="L9" s="10">
        <f>L10+L13+L18</f>
        <v>1287976.3999999999</v>
      </c>
    </row>
    <row r="10" spans="1:16" ht="249.75" customHeight="1" x14ac:dyDescent="0.3">
      <c r="A10" s="6" t="s">
        <v>38</v>
      </c>
      <c r="B10" s="8" t="s">
        <v>39</v>
      </c>
      <c r="C10" s="6" t="s">
        <v>3</v>
      </c>
      <c r="D10" s="6" t="s">
        <v>40</v>
      </c>
      <c r="E10" s="35">
        <v>44561</v>
      </c>
      <c r="F10" s="6"/>
      <c r="G10" s="6" t="s">
        <v>7</v>
      </c>
      <c r="H10" s="11" t="s">
        <v>132</v>
      </c>
      <c r="I10" s="10">
        <v>14563809.300000001</v>
      </c>
      <c r="J10" s="33">
        <f>J9-J13-J18</f>
        <v>10457075.399999999</v>
      </c>
      <c r="K10" s="10">
        <v>3094278.1</v>
      </c>
      <c r="L10" s="10">
        <v>510974.4</v>
      </c>
      <c r="P10" s="38"/>
    </row>
    <row r="11" spans="1:16" s="2" customFormat="1" ht="83.25" customHeight="1" x14ac:dyDescent="0.3">
      <c r="A11" s="12"/>
      <c r="B11" s="14" t="s">
        <v>8</v>
      </c>
      <c r="C11" s="61"/>
      <c r="D11" s="61"/>
      <c r="E11" s="61"/>
      <c r="F11" s="61"/>
      <c r="G11" s="61"/>
      <c r="H11" s="61"/>
      <c r="I11" s="61"/>
      <c r="J11" s="61"/>
      <c r="K11" s="61"/>
      <c r="L11" s="61"/>
    </row>
    <row r="12" spans="1:16" s="2" customFormat="1" ht="102.75" customHeight="1" x14ac:dyDescent="0.3">
      <c r="A12" s="12"/>
      <c r="B12" s="14" t="s">
        <v>9</v>
      </c>
      <c r="C12" s="61"/>
      <c r="D12" s="61"/>
      <c r="E12" s="61"/>
      <c r="F12" s="61"/>
      <c r="G12" s="61"/>
      <c r="H12" s="61"/>
      <c r="I12" s="61"/>
      <c r="J12" s="61"/>
      <c r="K12" s="61"/>
      <c r="L12" s="61"/>
    </row>
    <row r="13" spans="1:16" s="2" customFormat="1" ht="408.75" customHeight="1" x14ac:dyDescent="0.3">
      <c r="A13" s="45" t="s">
        <v>41</v>
      </c>
      <c r="B13" s="45" t="s">
        <v>42</v>
      </c>
      <c r="C13" s="45" t="s">
        <v>3</v>
      </c>
      <c r="D13" s="45" t="s">
        <v>40</v>
      </c>
      <c r="E13" s="48">
        <v>44561</v>
      </c>
      <c r="F13" s="45"/>
      <c r="G13" s="45" t="s">
        <v>7</v>
      </c>
      <c r="H13" s="51" t="s">
        <v>147</v>
      </c>
      <c r="I13" s="42">
        <v>34238.5</v>
      </c>
      <c r="J13" s="42">
        <v>34238.5</v>
      </c>
      <c r="K13" s="42">
        <v>0</v>
      </c>
      <c r="L13" s="42">
        <v>0</v>
      </c>
      <c r="M13" s="37"/>
    </row>
    <row r="14" spans="1:16" ht="409.6" customHeight="1" x14ac:dyDescent="0.3">
      <c r="A14" s="46"/>
      <c r="B14" s="46"/>
      <c r="C14" s="46"/>
      <c r="D14" s="46"/>
      <c r="E14" s="49"/>
      <c r="F14" s="46"/>
      <c r="G14" s="46"/>
      <c r="H14" s="52"/>
      <c r="I14" s="43"/>
      <c r="J14" s="43"/>
      <c r="K14" s="43"/>
      <c r="L14" s="43"/>
    </row>
    <row r="15" spans="1:16" ht="140.25" customHeight="1" x14ac:dyDescent="0.3">
      <c r="A15" s="47"/>
      <c r="B15" s="47"/>
      <c r="C15" s="47"/>
      <c r="D15" s="47"/>
      <c r="E15" s="50"/>
      <c r="F15" s="47"/>
      <c r="G15" s="47"/>
      <c r="H15" s="53"/>
      <c r="I15" s="44"/>
      <c r="J15" s="44"/>
      <c r="K15" s="44"/>
      <c r="L15" s="44"/>
    </row>
    <row r="16" spans="1:16" s="2" customFormat="1" ht="115.5" customHeight="1" x14ac:dyDescent="0.3">
      <c r="A16" s="12"/>
      <c r="B16" s="14" t="s">
        <v>8</v>
      </c>
      <c r="C16" s="61"/>
      <c r="D16" s="61"/>
      <c r="E16" s="61"/>
      <c r="F16" s="61"/>
      <c r="G16" s="61"/>
      <c r="H16" s="61"/>
      <c r="I16" s="61"/>
      <c r="J16" s="61"/>
      <c r="K16" s="61"/>
      <c r="L16" s="61"/>
    </row>
    <row r="17" spans="1:12" s="2" customFormat="1" ht="129.75" customHeight="1" x14ac:dyDescent="0.3">
      <c r="A17" s="12"/>
      <c r="B17" s="14" t="s">
        <v>9</v>
      </c>
      <c r="C17" s="61"/>
      <c r="D17" s="61"/>
      <c r="E17" s="61"/>
      <c r="F17" s="61"/>
      <c r="G17" s="61"/>
      <c r="H17" s="61"/>
      <c r="I17" s="61"/>
      <c r="J17" s="61"/>
      <c r="K17" s="61"/>
      <c r="L17" s="61"/>
    </row>
    <row r="18" spans="1:12" s="2" customFormat="1" ht="215.25" customHeight="1" x14ac:dyDescent="0.3">
      <c r="A18" s="12" t="s">
        <v>43</v>
      </c>
      <c r="B18" s="32" t="s">
        <v>44</v>
      </c>
      <c r="C18" s="12" t="s">
        <v>3</v>
      </c>
      <c r="D18" s="12" t="s">
        <v>31</v>
      </c>
      <c r="E18" s="16">
        <v>44561</v>
      </c>
      <c r="F18" s="12"/>
      <c r="G18" s="12" t="s">
        <v>7</v>
      </c>
      <c r="H18" s="34" t="s">
        <v>148</v>
      </c>
      <c r="I18" s="33">
        <v>940609.1</v>
      </c>
      <c r="J18" s="33">
        <v>939053.3</v>
      </c>
      <c r="K18" s="33">
        <v>189885</v>
      </c>
      <c r="L18" s="33">
        <v>777002</v>
      </c>
    </row>
    <row r="19" spans="1:12" s="2" customFormat="1" ht="104.25" customHeight="1" x14ac:dyDescent="0.3">
      <c r="A19" s="12"/>
      <c r="B19" s="14" t="s">
        <v>8</v>
      </c>
      <c r="C19" s="61"/>
      <c r="D19" s="61"/>
      <c r="E19" s="61"/>
      <c r="F19" s="61"/>
      <c r="G19" s="61"/>
      <c r="H19" s="61"/>
      <c r="I19" s="61"/>
      <c r="J19" s="61"/>
      <c r="K19" s="61"/>
      <c r="L19" s="61"/>
    </row>
    <row r="20" spans="1:12" s="2" customFormat="1" ht="142.5" customHeight="1" x14ac:dyDescent="0.3">
      <c r="A20" s="12"/>
      <c r="B20" s="14" t="s">
        <v>9</v>
      </c>
      <c r="C20" s="61"/>
      <c r="D20" s="61"/>
      <c r="E20" s="61"/>
      <c r="F20" s="61"/>
      <c r="G20" s="61"/>
      <c r="H20" s="61"/>
      <c r="I20" s="61"/>
      <c r="J20" s="61"/>
      <c r="K20" s="61"/>
      <c r="L20" s="61"/>
    </row>
    <row r="21" spans="1:12" ht="408.75" customHeight="1" x14ac:dyDescent="0.3">
      <c r="A21" s="45" t="s">
        <v>45</v>
      </c>
      <c r="B21" s="45" t="s">
        <v>46</v>
      </c>
      <c r="C21" s="45" t="s">
        <v>3</v>
      </c>
      <c r="D21" s="54" t="s">
        <v>129</v>
      </c>
      <c r="E21" s="48">
        <v>45657</v>
      </c>
      <c r="F21" s="45"/>
      <c r="G21" s="45" t="s">
        <v>7</v>
      </c>
      <c r="H21" s="51" t="s">
        <v>149</v>
      </c>
      <c r="I21" s="42">
        <f>I24+I28+I32+I35</f>
        <v>4833100</v>
      </c>
      <c r="J21" s="42">
        <v>4833100</v>
      </c>
      <c r="K21" s="42">
        <f>K24+K28+K32+K35</f>
        <v>46652.2</v>
      </c>
      <c r="L21" s="42">
        <f>L24+L28+L32+L35</f>
        <v>168350.3</v>
      </c>
    </row>
    <row r="22" spans="1:12" ht="408.75" customHeight="1" x14ac:dyDescent="0.3">
      <c r="A22" s="46"/>
      <c r="B22" s="46"/>
      <c r="C22" s="46"/>
      <c r="D22" s="58"/>
      <c r="E22" s="49"/>
      <c r="F22" s="46"/>
      <c r="G22" s="46"/>
      <c r="H22" s="52"/>
      <c r="I22" s="43"/>
      <c r="J22" s="43"/>
      <c r="K22" s="43"/>
      <c r="L22" s="43"/>
    </row>
    <row r="23" spans="1:12" ht="145.5" customHeight="1" x14ac:dyDescent="0.3">
      <c r="A23" s="47"/>
      <c r="B23" s="47"/>
      <c r="C23" s="47"/>
      <c r="D23" s="55"/>
      <c r="E23" s="50"/>
      <c r="F23" s="47"/>
      <c r="G23" s="47"/>
      <c r="H23" s="53"/>
      <c r="I23" s="44"/>
      <c r="J23" s="44"/>
      <c r="K23" s="44"/>
      <c r="L23" s="44"/>
    </row>
    <row r="24" spans="1:12" ht="409.6" customHeight="1" x14ac:dyDescent="0.3">
      <c r="A24" s="45" t="s">
        <v>47</v>
      </c>
      <c r="B24" s="45" t="s">
        <v>48</v>
      </c>
      <c r="C24" s="45" t="s">
        <v>3</v>
      </c>
      <c r="D24" s="45" t="s">
        <v>49</v>
      </c>
      <c r="E24" s="56">
        <v>44561</v>
      </c>
      <c r="F24" s="45"/>
      <c r="G24" s="45" t="s">
        <v>7</v>
      </c>
      <c r="H24" s="51" t="s">
        <v>164</v>
      </c>
      <c r="I24" s="42">
        <v>10000</v>
      </c>
      <c r="J24" s="42">
        <v>10000</v>
      </c>
      <c r="K24" s="42">
        <v>0</v>
      </c>
      <c r="L24" s="42">
        <v>0</v>
      </c>
    </row>
    <row r="25" spans="1:12" ht="33" hidden="1" customHeight="1" x14ac:dyDescent="0.3">
      <c r="A25" s="47"/>
      <c r="B25" s="47"/>
      <c r="C25" s="47"/>
      <c r="D25" s="47"/>
      <c r="E25" s="57"/>
      <c r="F25" s="47"/>
      <c r="G25" s="47"/>
      <c r="H25" s="53"/>
      <c r="I25" s="44"/>
      <c r="J25" s="44"/>
      <c r="K25" s="44"/>
      <c r="L25" s="44"/>
    </row>
    <row r="26" spans="1:12" ht="118.5" customHeight="1" x14ac:dyDescent="0.3">
      <c r="A26" s="6"/>
      <c r="B26" s="8" t="s">
        <v>8</v>
      </c>
      <c r="C26" s="61"/>
      <c r="D26" s="61"/>
      <c r="E26" s="61"/>
      <c r="F26" s="61"/>
      <c r="G26" s="61"/>
      <c r="H26" s="61"/>
      <c r="I26" s="61"/>
      <c r="J26" s="61"/>
      <c r="K26" s="61"/>
      <c r="L26" s="61"/>
    </row>
    <row r="27" spans="1:12" ht="131.25" customHeight="1" x14ac:dyDescent="0.3">
      <c r="A27" s="6"/>
      <c r="B27" s="8" t="s">
        <v>9</v>
      </c>
      <c r="C27" s="61"/>
      <c r="D27" s="61"/>
      <c r="E27" s="61"/>
      <c r="F27" s="61"/>
      <c r="G27" s="61"/>
      <c r="H27" s="61"/>
      <c r="I27" s="61"/>
      <c r="J27" s="61"/>
      <c r="K27" s="61"/>
      <c r="L27" s="61"/>
    </row>
    <row r="28" spans="1:12" ht="409.6" customHeight="1" x14ac:dyDescent="0.3">
      <c r="A28" s="45" t="s">
        <v>50</v>
      </c>
      <c r="B28" s="54" t="s">
        <v>125</v>
      </c>
      <c r="C28" s="45" t="s">
        <v>3</v>
      </c>
      <c r="D28" s="45" t="s">
        <v>51</v>
      </c>
      <c r="E28" s="48">
        <v>44561</v>
      </c>
      <c r="F28" s="45"/>
      <c r="G28" s="45" t="s">
        <v>7</v>
      </c>
      <c r="H28" s="51" t="s">
        <v>133</v>
      </c>
      <c r="I28" s="42">
        <v>3463764.2</v>
      </c>
      <c r="J28" s="42">
        <f>3362798.8+100965.4</f>
        <v>3463764.1999999997</v>
      </c>
      <c r="K28" s="42">
        <v>41349.5</v>
      </c>
      <c r="L28" s="42">
        <v>142917.29999999999</v>
      </c>
    </row>
    <row r="29" spans="1:12" ht="9.75" customHeight="1" x14ac:dyDescent="0.3">
      <c r="A29" s="47"/>
      <c r="B29" s="55"/>
      <c r="C29" s="47"/>
      <c r="D29" s="47"/>
      <c r="E29" s="50"/>
      <c r="F29" s="47"/>
      <c r="G29" s="47"/>
      <c r="H29" s="53"/>
      <c r="I29" s="44"/>
      <c r="J29" s="44"/>
      <c r="K29" s="44"/>
      <c r="L29" s="44"/>
    </row>
    <row r="30" spans="1:12" ht="106.5" customHeight="1" x14ac:dyDescent="0.3">
      <c r="A30" s="6"/>
      <c r="B30" s="8" t="s">
        <v>8</v>
      </c>
      <c r="C30" s="62"/>
      <c r="D30" s="62"/>
      <c r="E30" s="62"/>
      <c r="F30" s="62"/>
      <c r="G30" s="62"/>
      <c r="H30" s="62"/>
      <c r="I30" s="62"/>
      <c r="J30" s="62"/>
      <c r="K30" s="62"/>
      <c r="L30" s="62"/>
    </row>
    <row r="31" spans="1:12" ht="120.75" customHeight="1" x14ac:dyDescent="0.3">
      <c r="A31" s="6"/>
      <c r="B31" s="8" t="s">
        <v>9</v>
      </c>
      <c r="C31" s="62"/>
      <c r="D31" s="62"/>
      <c r="E31" s="62"/>
      <c r="F31" s="62"/>
      <c r="G31" s="62"/>
      <c r="H31" s="62"/>
      <c r="I31" s="62"/>
      <c r="J31" s="62"/>
      <c r="K31" s="62"/>
      <c r="L31" s="62"/>
    </row>
    <row r="32" spans="1:12" ht="349.5" customHeight="1" x14ac:dyDescent="0.3">
      <c r="A32" s="6" t="s">
        <v>52</v>
      </c>
      <c r="B32" s="8" t="s">
        <v>53</v>
      </c>
      <c r="C32" s="6" t="s">
        <v>3</v>
      </c>
      <c r="D32" s="6" t="s">
        <v>31</v>
      </c>
      <c r="E32" s="35">
        <v>44561</v>
      </c>
      <c r="F32" s="6"/>
      <c r="G32" s="6" t="s">
        <v>7</v>
      </c>
      <c r="H32" s="11" t="s">
        <v>150</v>
      </c>
      <c r="I32" s="10">
        <v>1304114.2</v>
      </c>
      <c r="J32" s="10">
        <v>1304114.2</v>
      </c>
      <c r="K32" s="10">
        <v>1343.2</v>
      </c>
      <c r="L32" s="10">
        <v>12041</v>
      </c>
    </row>
    <row r="33" spans="1:12" ht="123" customHeight="1" x14ac:dyDescent="0.3">
      <c r="A33" s="6"/>
      <c r="B33" s="8" t="s">
        <v>8</v>
      </c>
      <c r="C33" s="62"/>
      <c r="D33" s="62"/>
      <c r="E33" s="62"/>
      <c r="F33" s="62"/>
      <c r="G33" s="62"/>
      <c r="H33" s="62"/>
      <c r="I33" s="62"/>
      <c r="J33" s="62"/>
      <c r="K33" s="62"/>
      <c r="L33" s="62"/>
    </row>
    <row r="34" spans="1:12" ht="129.75" customHeight="1" x14ac:dyDescent="0.3">
      <c r="A34" s="6"/>
      <c r="B34" s="8" t="s">
        <v>9</v>
      </c>
      <c r="C34" s="62"/>
      <c r="D34" s="62"/>
      <c r="E34" s="62"/>
      <c r="F34" s="62"/>
      <c r="G34" s="62"/>
      <c r="H34" s="62"/>
      <c r="I34" s="62"/>
      <c r="J34" s="62"/>
      <c r="K34" s="62"/>
      <c r="L34" s="62"/>
    </row>
    <row r="35" spans="1:12" ht="291" customHeight="1" x14ac:dyDescent="0.3">
      <c r="A35" s="6" t="s">
        <v>54</v>
      </c>
      <c r="B35" s="8" t="s">
        <v>55</v>
      </c>
      <c r="C35" s="6" t="s">
        <v>3</v>
      </c>
      <c r="D35" s="6" t="s">
        <v>31</v>
      </c>
      <c r="E35" s="6" t="s">
        <v>56</v>
      </c>
      <c r="F35" s="6"/>
      <c r="G35" s="6" t="s">
        <v>7</v>
      </c>
      <c r="H35" s="11" t="s">
        <v>151</v>
      </c>
      <c r="I35" s="10">
        <v>55221.599999999999</v>
      </c>
      <c r="J35" s="10">
        <v>55221.599999999999</v>
      </c>
      <c r="K35" s="10">
        <v>3959.5</v>
      </c>
      <c r="L35" s="10">
        <v>13392</v>
      </c>
    </row>
    <row r="36" spans="1:12" s="3" customFormat="1" ht="105" customHeight="1" x14ac:dyDescent="0.3">
      <c r="A36" s="6"/>
      <c r="B36" s="8" t="s">
        <v>8</v>
      </c>
      <c r="C36" s="62"/>
      <c r="D36" s="62"/>
      <c r="E36" s="62"/>
      <c r="F36" s="62"/>
      <c r="G36" s="62"/>
      <c r="H36" s="62"/>
      <c r="I36" s="62"/>
      <c r="J36" s="62"/>
      <c r="K36" s="62"/>
      <c r="L36" s="62"/>
    </row>
    <row r="37" spans="1:12" s="3" customFormat="1" ht="133.5" customHeight="1" x14ac:dyDescent="0.3">
      <c r="A37" s="6"/>
      <c r="B37" s="8" t="s">
        <v>9</v>
      </c>
      <c r="C37" s="62"/>
      <c r="D37" s="62"/>
      <c r="E37" s="62"/>
      <c r="F37" s="62"/>
      <c r="G37" s="62"/>
      <c r="H37" s="62"/>
      <c r="I37" s="62"/>
      <c r="J37" s="62"/>
      <c r="K37" s="62"/>
      <c r="L37" s="62"/>
    </row>
    <row r="38" spans="1:12" s="5" customFormat="1" ht="179.25" customHeight="1" x14ac:dyDescent="0.3">
      <c r="A38" s="15" t="s">
        <v>26</v>
      </c>
      <c r="B38" s="14" t="s">
        <v>27</v>
      </c>
      <c r="C38" s="12" t="s">
        <v>3</v>
      </c>
      <c r="D38" s="12" t="s">
        <v>37</v>
      </c>
      <c r="E38" s="16">
        <v>45657</v>
      </c>
      <c r="F38" s="13"/>
      <c r="G38" s="12" t="s">
        <v>7</v>
      </c>
      <c r="H38" s="17" t="s">
        <v>152</v>
      </c>
      <c r="I38" s="29">
        <v>0</v>
      </c>
      <c r="J38" s="29">
        <v>0</v>
      </c>
      <c r="K38" s="29">
        <v>0</v>
      </c>
      <c r="L38" s="29">
        <v>0</v>
      </c>
    </row>
    <row r="39" spans="1:12" s="5" customFormat="1" ht="246.75" customHeight="1" x14ac:dyDescent="0.3">
      <c r="A39" s="15" t="s">
        <v>28</v>
      </c>
      <c r="B39" s="14" t="s">
        <v>29</v>
      </c>
      <c r="C39" s="12" t="s">
        <v>3</v>
      </c>
      <c r="D39" s="13" t="s">
        <v>24</v>
      </c>
      <c r="E39" s="16">
        <v>44561</v>
      </c>
      <c r="F39" s="13"/>
      <c r="G39" s="12" t="s">
        <v>7</v>
      </c>
      <c r="H39" s="17" t="s">
        <v>153</v>
      </c>
      <c r="I39" s="29">
        <v>0</v>
      </c>
      <c r="J39" s="29">
        <v>0</v>
      </c>
      <c r="K39" s="29">
        <v>0</v>
      </c>
      <c r="L39" s="29">
        <v>0</v>
      </c>
    </row>
    <row r="40" spans="1:12" s="3" customFormat="1" ht="123" customHeight="1" x14ac:dyDescent="0.3">
      <c r="A40" s="6"/>
      <c r="B40" s="8" t="s">
        <v>8</v>
      </c>
      <c r="C40" s="62"/>
      <c r="D40" s="62"/>
      <c r="E40" s="62"/>
      <c r="F40" s="62"/>
      <c r="G40" s="62"/>
      <c r="H40" s="62"/>
      <c r="I40" s="62"/>
      <c r="J40" s="62"/>
      <c r="K40" s="62"/>
      <c r="L40" s="62"/>
    </row>
    <row r="41" spans="1:12" s="3" customFormat="1" ht="126.75" customHeight="1" x14ac:dyDescent="0.3">
      <c r="A41" s="6"/>
      <c r="B41" s="8" t="s">
        <v>9</v>
      </c>
      <c r="C41" s="62"/>
      <c r="D41" s="62"/>
      <c r="E41" s="62"/>
      <c r="F41" s="62"/>
      <c r="G41" s="62"/>
      <c r="H41" s="62"/>
      <c r="I41" s="62"/>
      <c r="J41" s="62"/>
      <c r="K41" s="62"/>
      <c r="L41" s="62"/>
    </row>
    <row r="42" spans="1:12" ht="409.5" customHeight="1" x14ac:dyDescent="0.3">
      <c r="A42" s="45" t="s">
        <v>57</v>
      </c>
      <c r="B42" s="76" t="s">
        <v>58</v>
      </c>
      <c r="C42" s="45" t="s">
        <v>3</v>
      </c>
      <c r="D42" s="45" t="s">
        <v>129</v>
      </c>
      <c r="E42" s="48">
        <v>45657</v>
      </c>
      <c r="F42" s="45"/>
      <c r="G42" s="45" t="s">
        <v>7</v>
      </c>
      <c r="H42" s="51" t="s">
        <v>154</v>
      </c>
      <c r="I42" s="42">
        <f>I44+I47+I50+I53</f>
        <v>53200</v>
      </c>
      <c r="J42" s="59">
        <v>53200</v>
      </c>
      <c r="K42" s="42">
        <f>K44+K47+K50+K53</f>
        <v>0</v>
      </c>
      <c r="L42" s="42">
        <f>L44+L47+L50+L53</f>
        <v>36720</v>
      </c>
    </row>
    <row r="43" spans="1:12" ht="118.5" customHeight="1" x14ac:dyDescent="0.3">
      <c r="A43" s="47"/>
      <c r="B43" s="77"/>
      <c r="C43" s="47"/>
      <c r="D43" s="47"/>
      <c r="E43" s="47"/>
      <c r="F43" s="47"/>
      <c r="G43" s="47"/>
      <c r="H43" s="53"/>
      <c r="I43" s="44"/>
      <c r="J43" s="64"/>
      <c r="K43" s="44"/>
      <c r="L43" s="44"/>
    </row>
    <row r="44" spans="1:12" ht="263.25" customHeight="1" x14ac:dyDescent="0.3">
      <c r="A44" s="6" t="s">
        <v>59</v>
      </c>
      <c r="B44" s="8" t="s">
        <v>60</v>
      </c>
      <c r="C44" s="6" t="s">
        <v>3</v>
      </c>
      <c r="D44" s="6" t="s">
        <v>31</v>
      </c>
      <c r="E44" s="6" t="s">
        <v>56</v>
      </c>
      <c r="F44" s="6"/>
      <c r="G44" s="6" t="s">
        <v>7</v>
      </c>
      <c r="H44" s="11" t="s">
        <v>155</v>
      </c>
      <c r="I44" s="10">
        <v>15000</v>
      </c>
      <c r="J44" s="10">
        <v>15000</v>
      </c>
      <c r="K44" s="10">
        <v>0</v>
      </c>
      <c r="L44" s="10">
        <v>15000</v>
      </c>
    </row>
    <row r="45" spans="1:12" s="2" customFormat="1" ht="114.75" customHeight="1" x14ac:dyDescent="0.3">
      <c r="A45" s="12"/>
      <c r="B45" s="14" t="s">
        <v>8</v>
      </c>
      <c r="C45" s="61"/>
      <c r="D45" s="61"/>
      <c r="E45" s="61"/>
      <c r="F45" s="61"/>
      <c r="G45" s="61"/>
      <c r="H45" s="61"/>
      <c r="I45" s="61"/>
      <c r="J45" s="61"/>
      <c r="K45" s="61"/>
      <c r="L45" s="61"/>
    </row>
    <row r="46" spans="1:12" s="2" customFormat="1" ht="132" customHeight="1" x14ac:dyDescent="0.3">
      <c r="A46" s="12"/>
      <c r="B46" s="14" t="s">
        <v>9</v>
      </c>
      <c r="C46" s="61"/>
      <c r="D46" s="61"/>
      <c r="E46" s="61"/>
      <c r="F46" s="61"/>
      <c r="G46" s="61"/>
      <c r="H46" s="61"/>
      <c r="I46" s="61"/>
      <c r="J46" s="61"/>
      <c r="K46" s="61"/>
      <c r="L46" s="61"/>
    </row>
    <row r="47" spans="1:12" ht="221.25" customHeight="1" x14ac:dyDescent="0.3">
      <c r="A47" s="6" t="s">
        <v>61</v>
      </c>
      <c r="B47" s="8" t="s">
        <v>62</v>
      </c>
      <c r="C47" s="6" t="s">
        <v>3</v>
      </c>
      <c r="D47" s="6" t="s">
        <v>31</v>
      </c>
      <c r="E47" s="35">
        <v>43830</v>
      </c>
      <c r="F47" s="6"/>
      <c r="G47" s="6" t="s">
        <v>7</v>
      </c>
      <c r="H47" s="11" t="s">
        <v>156</v>
      </c>
      <c r="I47" s="10">
        <v>10000</v>
      </c>
      <c r="J47" s="10">
        <v>10000</v>
      </c>
      <c r="K47" s="10">
        <v>0</v>
      </c>
      <c r="L47" s="10">
        <v>9710</v>
      </c>
    </row>
    <row r="48" spans="1:12" s="3" customFormat="1" ht="117.75" customHeight="1" x14ac:dyDescent="0.3">
      <c r="A48" s="6"/>
      <c r="B48" s="8" t="s">
        <v>8</v>
      </c>
      <c r="C48" s="62"/>
      <c r="D48" s="62"/>
      <c r="E48" s="62"/>
      <c r="F48" s="62"/>
      <c r="G48" s="62"/>
      <c r="H48" s="62"/>
      <c r="I48" s="62"/>
      <c r="J48" s="62"/>
      <c r="K48" s="62"/>
      <c r="L48" s="62"/>
    </row>
    <row r="49" spans="1:12" s="3" customFormat="1" ht="135" customHeight="1" x14ac:dyDescent="0.3">
      <c r="A49" s="6"/>
      <c r="B49" s="8" t="s">
        <v>9</v>
      </c>
      <c r="C49" s="62"/>
      <c r="D49" s="62"/>
      <c r="E49" s="62"/>
      <c r="F49" s="62"/>
      <c r="G49" s="62"/>
      <c r="H49" s="62"/>
      <c r="I49" s="62"/>
      <c r="J49" s="62"/>
      <c r="K49" s="62"/>
      <c r="L49" s="62"/>
    </row>
    <row r="50" spans="1:12" ht="210.75" customHeight="1" x14ac:dyDescent="0.3">
      <c r="A50" s="6" t="s">
        <v>63</v>
      </c>
      <c r="B50" s="8" t="s">
        <v>64</v>
      </c>
      <c r="C50" s="6" t="s">
        <v>3</v>
      </c>
      <c r="D50" s="12" t="s">
        <v>2</v>
      </c>
      <c r="E50" s="6" t="s">
        <v>56</v>
      </c>
      <c r="F50" s="6"/>
      <c r="G50" s="6" t="s">
        <v>7</v>
      </c>
      <c r="H50" s="11" t="s">
        <v>33</v>
      </c>
      <c r="I50" s="10">
        <v>13200</v>
      </c>
      <c r="J50" s="10">
        <v>13200</v>
      </c>
      <c r="K50" s="10">
        <v>0</v>
      </c>
      <c r="L50" s="10">
        <v>12010</v>
      </c>
    </row>
    <row r="51" spans="1:12" s="3" customFormat="1" ht="117" customHeight="1" x14ac:dyDescent="0.3">
      <c r="A51" s="6"/>
      <c r="B51" s="8" t="s">
        <v>8</v>
      </c>
      <c r="C51" s="62"/>
      <c r="D51" s="62"/>
      <c r="E51" s="62"/>
      <c r="F51" s="62"/>
      <c r="G51" s="62"/>
      <c r="H51" s="62"/>
      <c r="I51" s="62"/>
      <c r="J51" s="62"/>
      <c r="K51" s="62"/>
      <c r="L51" s="62"/>
    </row>
    <row r="52" spans="1:12" s="3" customFormat="1" ht="141.75" customHeight="1" x14ac:dyDescent="0.3">
      <c r="A52" s="6"/>
      <c r="B52" s="8" t="s">
        <v>9</v>
      </c>
      <c r="C52" s="62"/>
      <c r="D52" s="62"/>
      <c r="E52" s="62"/>
      <c r="F52" s="62"/>
      <c r="G52" s="62"/>
      <c r="H52" s="62"/>
      <c r="I52" s="62"/>
      <c r="J52" s="62"/>
      <c r="K52" s="62"/>
      <c r="L52" s="62"/>
    </row>
    <row r="53" spans="1:12" ht="198" customHeight="1" x14ac:dyDescent="0.3">
      <c r="A53" s="6" t="s">
        <v>65</v>
      </c>
      <c r="B53" s="8" t="s">
        <v>66</v>
      </c>
      <c r="C53" s="6" t="s">
        <v>3</v>
      </c>
      <c r="D53" s="6" t="s">
        <v>67</v>
      </c>
      <c r="E53" s="6" t="s">
        <v>56</v>
      </c>
      <c r="F53" s="6"/>
      <c r="G53" s="6" t="s">
        <v>7</v>
      </c>
      <c r="H53" s="11" t="s">
        <v>157</v>
      </c>
      <c r="I53" s="10">
        <v>15000</v>
      </c>
      <c r="J53" s="10">
        <v>15000</v>
      </c>
      <c r="K53" s="10">
        <v>0</v>
      </c>
      <c r="L53" s="10">
        <v>0</v>
      </c>
    </row>
    <row r="54" spans="1:12" s="3" customFormat="1" ht="114.75" customHeight="1" x14ac:dyDescent="0.3">
      <c r="A54" s="6"/>
      <c r="B54" s="8" t="s">
        <v>8</v>
      </c>
      <c r="C54" s="62"/>
      <c r="D54" s="62"/>
      <c r="E54" s="62"/>
      <c r="F54" s="62"/>
      <c r="G54" s="62"/>
      <c r="H54" s="62"/>
      <c r="I54" s="62"/>
      <c r="J54" s="62"/>
      <c r="K54" s="62"/>
      <c r="L54" s="62"/>
    </row>
    <row r="55" spans="1:12" s="3" customFormat="1" ht="135" customHeight="1" x14ac:dyDescent="0.3">
      <c r="A55" s="6"/>
      <c r="B55" s="8" t="s">
        <v>9</v>
      </c>
      <c r="C55" s="62"/>
      <c r="D55" s="62"/>
      <c r="E55" s="62"/>
      <c r="F55" s="62"/>
      <c r="G55" s="62"/>
      <c r="H55" s="62"/>
      <c r="I55" s="62"/>
      <c r="J55" s="62"/>
      <c r="K55" s="62"/>
      <c r="L55" s="62"/>
    </row>
    <row r="56" spans="1:12" ht="409.5" customHeight="1" x14ac:dyDescent="0.3">
      <c r="A56" s="45" t="s">
        <v>68</v>
      </c>
      <c r="B56" s="45" t="s">
        <v>69</v>
      </c>
      <c r="C56" s="45" t="s">
        <v>3</v>
      </c>
      <c r="D56" s="45" t="s">
        <v>129</v>
      </c>
      <c r="E56" s="48">
        <v>45657</v>
      </c>
      <c r="F56" s="45"/>
      <c r="G56" s="45" t="s">
        <v>7</v>
      </c>
      <c r="H56" s="51" t="s">
        <v>136</v>
      </c>
      <c r="I56" s="42">
        <f>I62+I66+I72+I78+I81+I85+I89+I93</f>
        <v>727623.59999999986</v>
      </c>
      <c r="J56" s="59">
        <v>727562.5</v>
      </c>
      <c r="K56" s="42">
        <f>K62+K66+K72+K78+K81+K85+K89+K93</f>
        <v>157141.1</v>
      </c>
      <c r="L56" s="42">
        <f>L62+L66+L72+L78+L81+L85+L89+L93</f>
        <v>110846</v>
      </c>
    </row>
    <row r="57" spans="1:12" ht="396.75" customHeight="1" x14ac:dyDescent="0.3">
      <c r="A57" s="46"/>
      <c r="B57" s="46"/>
      <c r="C57" s="46"/>
      <c r="D57" s="46"/>
      <c r="E57" s="46"/>
      <c r="F57" s="46"/>
      <c r="G57" s="46"/>
      <c r="H57" s="52"/>
      <c r="I57" s="43"/>
      <c r="J57" s="60"/>
      <c r="K57" s="43"/>
      <c r="L57" s="43"/>
    </row>
    <row r="58" spans="1:12" ht="382.5" customHeight="1" x14ac:dyDescent="0.3">
      <c r="A58" s="46"/>
      <c r="B58" s="46"/>
      <c r="C58" s="46"/>
      <c r="D58" s="46"/>
      <c r="E58" s="46"/>
      <c r="F58" s="46"/>
      <c r="G58" s="46"/>
      <c r="H58" s="52"/>
      <c r="I58" s="43"/>
      <c r="J58" s="60"/>
      <c r="K58" s="43"/>
      <c r="L58" s="43"/>
    </row>
    <row r="59" spans="1:12" ht="397.5" customHeight="1" x14ac:dyDescent="0.3">
      <c r="A59" s="46"/>
      <c r="B59" s="46"/>
      <c r="C59" s="46"/>
      <c r="D59" s="46"/>
      <c r="E59" s="46"/>
      <c r="F59" s="46"/>
      <c r="G59" s="46"/>
      <c r="H59" s="52"/>
      <c r="I59" s="43"/>
      <c r="J59" s="60"/>
      <c r="K59" s="43"/>
      <c r="L59" s="43"/>
    </row>
    <row r="60" spans="1:12" ht="293.25" customHeight="1" x14ac:dyDescent="0.3">
      <c r="A60" s="46"/>
      <c r="B60" s="46"/>
      <c r="C60" s="46"/>
      <c r="D60" s="46"/>
      <c r="E60" s="46"/>
      <c r="F60" s="46"/>
      <c r="G60" s="46"/>
      <c r="H60" s="52"/>
      <c r="I60" s="43"/>
      <c r="J60" s="60"/>
      <c r="K60" s="43"/>
      <c r="L60" s="43"/>
    </row>
    <row r="61" spans="1:12" ht="36.75" hidden="1" customHeight="1" x14ac:dyDescent="0.3">
      <c r="A61" s="46"/>
      <c r="B61" s="46"/>
      <c r="C61" s="46"/>
      <c r="D61" s="46"/>
      <c r="E61" s="46"/>
      <c r="F61" s="46"/>
      <c r="G61" s="46"/>
      <c r="H61" s="53"/>
      <c r="I61" s="43"/>
      <c r="J61" s="60"/>
      <c r="K61" s="43"/>
      <c r="L61" s="43"/>
    </row>
    <row r="62" spans="1:12" ht="312" customHeight="1" x14ac:dyDescent="0.3">
      <c r="A62" s="45" t="s">
        <v>70</v>
      </c>
      <c r="B62" s="76" t="s">
        <v>71</v>
      </c>
      <c r="C62" s="45" t="s">
        <v>3</v>
      </c>
      <c r="D62" s="45" t="s">
        <v>72</v>
      </c>
      <c r="E62" s="45" t="s">
        <v>73</v>
      </c>
      <c r="F62" s="45"/>
      <c r="G62" s="45" t="s">
        <v>7</v>
      </c>
      <c r="H62" s="51" t="s">
        <v>158</v>
      </c>
      <c r="I62" s="42">
        <v>2000</v>
      </c>
      <c r="J62" s="42">
        <v>2000</v>
      </c>
      <c r="K62" s="42">
        <v>0</v>
      </c>
      <c r="L62" s="42">
        <v>0</v>
      </c>
    </row>
    <row r="63" spans="1:12" ht="27.75" hidden="1" customHeight="1" x14ac:dyDescent="0.3">
      <c r="A63" s="47"/>
      <c r="B63" s="77"/>
      <c r="C63" s="47"/>
      <c r="D63" s="47"/>
      <c r="E63" s="47"/>
      <c r="F63" s="47"/>
      <c r="G63" s="47"/>
      <c r="H63" s="53"/>
      <c r="I63" s="44"/>
      <c r="J63" s="44"/>
      <c r="K63" s="44"/>
      <c r="L63" s="44"/>
    </row>
    <row r="64" spans="1:12" s="2" customFormat="1" ht="114" customHeight="1" x14ac:dyDescent="0.3">
      <c r="A64" s="6"/>
      <c r="B64" s="14" t="s">
        <v>8</v>
      </c>
      <c r="C64" s="61"/>
      <c r="D64" s="61"/>
      <c r="E64" s="61"/>
      <c r="F64" s="61"/>
      <c r="G64" s="61"/>
      <c r="H64" s="61"/>
      <c r="I64" s="61"/>
      <c r="J64" s="61"/>
      <c r="K64" s="61"/>
      <c r="L64" s="61"/>
    </row>
    <row r="65" spans="1:12" s="2" customFormat="1" ht="123" customHeight="1" x14ac:dyDescent="0.3">
      <c r="A65" s="12"/>
      <c r="B65" s="14" t="s">
        <v>9</v>
      </c>
      <c r="C65" s="61"/>
      <c r="D65" s="61"/>
      <c r="E65" s="61"/>
      <c r="F65" s="61"/>
      <c r="G65" s="61"/>
      <c r="H65" s="61"/>
      <c r="I65" s="61"/>
      <c r="J65" s="61"/>
      <c r="K65" s="61"/>
      <c r="L65" s="61"/>
    </row>
    <row r="66" spans="1:12" ht="393.75" customHeight="1" x14ac:dyDescent="0.3">
      <c r="A66" s="68" t="s">
        <v>74</v>
      </c>
      <c r="B66" s="45" t="s">
        <v>75</v>
      </c>
      <c r="C66" s="45" t="s">
        <v>3</v>
      </c>
      <c r="D66" s="45" t="s">
        <v>72</v>
      </c>
      <c r="E66" s="48">
        <v>44561</v>
      </c>
      <c r="F66" s="45"/>
      <c r="G66" s="45" t="s">
        <v>7</v>
      </c>
      <c r="H66" s="51" t="s">
        <v>134</v>
      </c>
      <c r="I66" s="42">
        <v>135853.29999999999</v>
      </c>
      <c r="J66" s="59">
        <v>139710.39999999999</v>
      </c>
      <c r="K66" s="42">
        <v>12566.9</v>
      </c>
      <c r="L66" s="42">
        <v>11921.6</v>
      </c>
    </row>
    <row r="67" spans="1:12" ht="408.75" customHeight="1" x14ac:dyDescent="0.3">
      <c r="A67" s="69"/>
      <c r="B67" s="46"/>
      <c r="C67" s="46"/>
      <c r="D67" s="46"/>
      <c r="E67" s="46"/>
      <c r="F67" s="46"/>
      <c r="G67" s="46"/>
      <c r="H67" s="52"/>
      <c r="I67" s="43"/>
      <c r="J67" s="60"/>
      <c r="K67" s="43"/>
      <c r="L67" s="43"/>
    </row>
    <row r="68" spans="1:12" ht="45" customHeight="1" x14ac:dyDescent="0.3">
      <c r="A68" s="69"/>
      <c r="B68" s="46"/>
      <c r="C68" s="46"/>
      <c r="D68" s="46"/>
      <c r="E68" s="46"/>
      <c r="F68" s="46"/>
      <c r="G68" s="46"/>
      <c r="H68" s="52"/>
      <c r="I68" s="43"/>
      <c r="J68" s="60"/>
      <c r="K68" s="43"/>
      <c r="L68" s="43"/>
    </row>
    <row r="69" spans="1:12" ht="207" hidden="1" customHeight="1" x14ac:dyDescent="0.3">
      <c r="A69" s="70"/>
      <c r="B69" s="47"/>
      <c r="C69" s="47"/>
      <c r="D69" s="47"/>
      <c r="E69" s="47"/>
      <c r="F69" s="47"/>
      <c r="G69" s="47"/>
      <c r="H69" s="63"/>
      <c r="I69" s="44"/>
      <c r="J69" s="64"/>
      <c r="K69" s="44"/>
      <c r="L69" s="44"/>
    </row>
    <row r="70" spans="1:12" s="2" customFormat="1" ht="120" customHeight="1" x14ac:dyDescent="0.3">
      <c r="A70" s="23"/>
      <c r="B70" s="14" t="s">
        <v>8</v>
      </c>
      <c r="C70" s="61"/>
      <c r="D70" s="61"/>
      <c r="E70" s="61"/>
      <c r="F70" s="61"/>
      <c r="G70" s="61"/>
      <c r="H70" s="61"/>
      <c r="I70" s="61"/>
      <c r="J70" s="61"/>
      <c r="K70" s="61"/>
      <c r="L70" s="61"/>
    </row>
    <row r="71" spans="1:12" s="2" customFormat="1" ht="150" customHeight="1" x14ac:dyDescent="0.3">
      <c r="A71" s="12"/>
      <c r="B71" s="14" t="s">
        <v>9</v>
      </c>
      <c r="C71" s="61"/>
      <c r="D71" s="61"/>
      <c r="E71" s="61"/>
      <c r="F71" s="61"/>
      <c r="G71" s="61"/>
      <c r="H71" s="61"/>
      <c r="I71" s="61"/>
      <c r="J71" s="61"/>
      <c r="K71" s="61"/>
      <c r="L71" s="61"/>
    </row>
    <row r="72" spans="1:12" ht="409.5" customHeight="1" x14ac:dyDescent="0.3">
      <c r="A72" s="45" t="s">
        <v>76</v>
      </c>
      <c r="B72" s="45" t="s">
        <v>77</v>
      </c>
      <c r="C72" s="45" t="s">
        <v>3</v>
      </c>
      <c r="D72" s="45" t="s">
        <v>72</v>
      </c>
      <c r="E72" s="48">
        <v>44561</v>
      </c>
      <c r="F72" s="45"/>
      <c r="G72" s="45" t="s">
        <v>7</v>
      </c>
      <c r="H72" s="51" t="s">
        <v>135</v>
      </c>
      <c r="I72" s="42">
        <v>160301.9</v>
      </c>
      <c r="J72" s="59">
        <f>3500+4786.6+17806.4+138192.4</f>
        <v>164285.4</v>
      </c>
      <c r="K72" s="42">
        <v>20412.7</v>
      </c>
      <c r="L72" s="42">
        <v>13612.4</v>
      </c>
    </row>
    <row r="73" spans="1:12" ht="409.6" customHeight="1" x14ac:dyDescent="0.3">
      <c r="A73" s="46"/>
      <c r="B73" s="46"/>
      <c r="C73" s="46"/>
      <c r="D73" s="46"/>
      <c r="E73" s="49"/>
      <c r="F73" s="46"/>
      <c r="G73" s="46"/>
      <c r="H73" s="52"/>
      <c r="I73" s="43"/>
      <c r="J73" s="60"/>
      <c r="K73" s="43"/>
      <c r="L73" s="43"/>
    </row>
    <row r="74" spans="1:12" ht="27.75" customHeight="1" x14ac:dyDescent="0.3">
      <c r="A74" s="46"/>
      <c r="B74" s="46"/>
      <c r="C74" s="46"/>
      <c r="D74" s="46"/>
      <c r="E74" s="49"/>
      <c r="F74" s="46"/>
      <c r="G74" s="46"/>
      <c r="H74" s="52"/>
      <c r="I74" s="43"/>
      <c r="J74" s="60"/>
      <c r="K74" s="43"/>
      <c r="L74" s="43"/>
    </row>
    <row r="75" spans="1:12" ht="38.25" customHeight="1" x14ac:dyDescent="0.3">
      <c r="A75" s="47"/>
      <c r="B75" s="47"/>
      <c r="C75" s="47"/>
      <c r="D75" s="47"/>
      <c r="E75" s="50"/>
      <c r="F75" s="47"/>
      <c r="G75" s="47"/>
      <c r="H75" s="53"/>
      <c r="I75" s="44"/>
      <c r="J75" s="64"/>
      <c r="K75" s="44"/>
      <c r="L75" s="44"/>
    </row>
    <row r="76" spans="1:12" s="2" customFormat="1" ht="112.5" customHeight="1" x14ac:dyDescent="0.3">
      <c r="A76" s="23"/>
      <c r="B76" s="14" t="s">
        <v>8</v>
      </c>
      <c r="C76" s="61"/>
      <c r="D76" s="61"/>
      <c r="E76" s="61"/>
      <c r="F76" s="61"/>
      <c r="G76" s="61"/>
      <c r="H76" s="61"/>
      <c r="I76" s="61"/>
      <c r="J76" s="61"/>
      <c r="K76" s="61"/>
      <c r="L76" s="61"/>
    </row>
    <row r="77" spans="1:12" s="2" customFormat="1" ht="155.25" customHeight="1" x14ac:dyDescent="0.3">
      <c r="A77" s="12"/>
      <c r="B77" s="14" t="s">
        <v>9</v>
      </c>
      <c r="C77" s="61"/>
      <c r="D77" s="61"/>
      <c r="E77" s="61"/>
      <c r="F77" s="61"/>
      <c r="G77" s="61"/>
      <c r="H77" s="61"/>
      <c r="I77" s="61"/>
      <c r="J77" s="61"/>
      <c r="K77" s="61"/>
      <c r="L77" s="61"/>
    </row>
    <row r="78" spans="1:12" ht="409.5" customHeight="1" x14ac:dyDescent="0.3">
      <c r="A78" s="20" t="s">
        <v>78</v>
      </c>
      <c r="B78" s="8" t="s">
        <v>79</v>
      </c>
      <c r="C78" s="6" t="s">
        <v>3</v>
      </c>
      <c r="D78" s="6" t="s">
        <v>72</v>
      </c>
      <c r="E78" s="35">
        <v>44561</v>
      </c>
      <c r="F78" s="6"/>
      <c r="G78" s="6" t="s">
        <v>7</v>
      </c>
      <c r="H78" s="11" t="s">
        <v>159</v>
      </c>
      <c r="I78" s="10">
        <v>2764</v>
      </c>
      <c r="J78" s="10">
        <v>2764</v>
      </c>
      <c r="K78" s="10">
        <v>0</v>
      </c>
      <c r="L78" s="10">
        <v>0</v>
      </c>
    </row>
    <row r="79" spans="1:12" s="2" customFormat="1" ht="125.25" customHeight="1" x14ac:dyDescent="0.3">
      <c r="A79" s="23"/>
      <c r="B79" s="14" t="s">
        <v>8</v>
      </c>
      <c r="C79" s="61"/>
      <c r="D79" s="61"/>
      <c r="E79" s="61"/>
      <c r="F79" s="61"/>
      <c r="G79" s="61"/>
      <c r="H79" s="61"/>
      <c r="I79" s="61"/>
      <c r="J79" s="61"/>
      <c r="K79" s="61"/>
      <c r="L79" s="61"/>
    </row>
    <row r="80" spans="1:12" s="2" customFormat="1" ht="135" customHeight="1" x14ac:dyDescent="0.3">
      <c r="A80" s="12"/>
      <c r="B80" s="14" t="s">
        <v>9</v>
      </c>
      <c r="C80" s="61"/>
      <c r="D80" s="61"/>
      <c r="E80" s="61"/>
      <c r="F80" s="61"/>
      <c r="G80" s="61"/>
      <c r="H80" s="61"/>
      <c r="I80" s="61"/>
      <c r="J80" s="61"/>
      <c r="K80" s="61"/>
      <c r="L80" s="61"/>
    </row>
    <row r="81" spans="1:12" ht="408.75" customHeight="1" x14ac:dyDescent="0.3">
      <c r="A81" s="45" t="s">
        <v>80</v>
      </c>
      <c r="B81" s="76" t="s">
        <v>81</v>
      </c>
      <c r="C81" s="45" t="s">
        <v>3</v>
      </c>
      <c r="D81" s="45" t="s">
        <v>72</v>
      </c>
      <c r="E81" s="45" t="s">
        <v>82</v>
      </c>
      <c r="F81" s="45"/>
      <c r="G81" s="45" t="s">
        <v>7</v>
      </c>
      <c r="H81" s="51" t="s">
        <v>160</v>
      </c>
      <c r="I81" s="42">
        <v>205937.7</v>
      </c>
      <c r="J81" s="59">
        <f>4140.3+6084.8+14418.9+176892.8</f>
        <v>201536.8</v>
      </c>
      <c r="K81" s="42">
        <v>24914</v>
      </c>
      <c r="L81" s="42">
        <v>29718.400000000001</v>
      </c>
    </row>
    <row r="82" spans="1:12" ht="234" customHeight="1" x14ac:dyDescent="0.3">
      <c r="A82" s="46"/>
      <c r="B82" s="77"/>
      <c r="C82" s="47"/>
      <c r="D82" s="47"/>
      <c r="E82" s="47"/>
      <c r="F82" s="47"/>
      <c r="G82" s="47"/>
      <c r="H82" s="53"/>
      <c r="I82" s="44"/>
      <c r="J82" s="64"/>
      <c r="K82" s="44"/>
      <c r="L82" s="44"/>
    </row>
    <row r="83" spans="1:12" s="2" customFormat="1" ht="108" customHeight="1" x14ac:dyDescent="0.3">
      <c r="A83" s="23"/>
      <c r="B83" s="14" t="s">
        <v>8</v>
      </c>
      <c r="C83" s="61"/>
      <c r="D83" s="61"/>
      <c r="E83" s="61"/>
      <c r="F83" s="61"/>
      <c r="G83" s="61"/>
      <c r="H83" s="61"/>
      <c r="I83" s="61"/>
      <c r="J83" s="61"/>
      <c r="K83" s="61"/>
      <c r="L83" s="61"/>
    </row>
    <row r="84" spans="1:12" s="2" customFormat="1" ht="129.75" customHeight="1" x14ac:dyDescent="0.3">
      <c r="A84" s="12"/>
      <c r="B84" s="14" t="s">
        <v>9</v>
      </c>
      <c r="C84" s="61"/>
      <c r="D84" s="61"/>
      <c r="E84" s="61"/>
      <c r="F84" s="61"/>
      <c r="G84" s="61"/>
      <c r="H84" s="61"/>
      <c r="I84" s="61"/>
      <c r="J84" s="61"/>
      <c r="K84" s="61"/>
      <c r="L84" s="61"/>
    </row>
    <row r="85" spans="1:12" ht="409.5" customHeight="1" x14ac:dyDescent="0.3">
      <c r="A85" s="71" t="s">
        <v>83</v>
      </c>
      <c r="B85" s="76" t="s">
        <v>84</v>
      </c>
      <c r="C85" s="45" t="s">
        <v>3</v>
      </c>
      <c r="D85" s="45" t="s">
        <v>85</v>
      </c>
      <c r="E85" s="45" t="s">
        <v>56</v>
      </c>
      <c r="F85" s="45"/>
      <c r="G85" s="45" t="s">
        <v>7</v>
      </c>
      <c r="H85" s="51" t="s">
        <v>161</v>
      </c>
      <c r="I85" s="42">
        <v>157235.5</v>
      </c>
      <c r="J85" s="59">
        <f>3500+8551.5+7349.7+134333.5</f>
        <v>153734.70000000001</v>
      </c>
      <c r="K85" s="42">
        <v>99247.5</v>
      </c>
      <c r="L85" s="42">
        <v>55593.599999999999</v>
      </c>
    </row>
    <row r="86" spans="1:12" ht="373.5" customHeight="1" x14ac:dyDescent="0.3">
      <c r="A86" s="71"/>
      <c r="B86" s="77"/>
      <c r="C86" s="47"/>
      <c r="D86" s="47"/>
      <c r="E86" s="47"/>
      <c r="F86" s="47"/>
      <c r="G86" s="47"/>
      <c r="H86" s="53"/>
      <c r="I86" s="44"/>
      <c r="J86" s="64"/>
      <c r="K86" s="44"/>
      <c r="L86" s="44"/>
    </row>
    <row r="87" spans="1:12" s="2" customFormat="1" ht="113.25" customHeight="1" x14ac:dyDescent="0.3">
      <c r="A87" s="21"/>
      <c r="B87" s="14" t="s">
        <v>8</v>
      </c>
      <c r="C87" s="61"/>
      <c r="D87" s="61"/>
      <c r="E87" s="61"/>
      <c r="F87" s="61"/>
      <c r="G87" s="61"/>
      <c r="H87" s="61"/>
      <c r="I87" s="61"/>
      <c r="J87" s="61"/>
      <c r="K87" s="61"/>
      <c r="L87" s="61"/>
    </row>
    <row r="88" spans="1:12" s="2" customFormat="1" ht="130.5" customHeight="1" x14ac:dyDescent="0.3">
      <c r="A88" s="12"/>
      <c r="B88" s="14" t="s">
        <v>9</v>
      </c>
      <c r="C88" s="61"/>
      <c r="D88" s="61"/>
      <c r="E88" s="61"/>
      <c r="F88" s="61"/>
      <c r="G88" s="61"/>
      <c r="H88" s="61"/>
      <c r="I88" s="61"/>
      <c r="J88" s="61"/>
      <c r="K88" s="61"/>
      <c r="L88" s="61"/>
    </row>
    <row r="89" spans="1:12" s="2" customFormat="1" ht="408.75" customHeight="1" x14ac:dyDescent="0.3">
      <c r="A89" s="24" t="s">
        <v>120</v>
      </c>
      <c r="B89" s="32" t="s">
        <v>126</v>
      </c>
      <c r="C89" s="12" t="s">
        <v>3</v>
      </c>
      <c r="D89" s="12" t="s">
        <v>86</v>
      </c>
      <c r="E89" s="16">
        <v>44301</v>
      </c>
      <c r="F89" s="12"/>
      <c r="G89" s="12" t="s">
        <v>7</v>
      </c>
      <c r="H89" s="34" t="s">
        <v>162</v>
      </c>
      <c r="I89" s="33">
        <v>4031.2</v>
      </c>
      <c r="J89" s="33">
        <v>4031.2</v>
      </c>
      <c r="K89" s="33">
        <v>0</v>
      </c>
      <c r="L89" s="33">
        <v>0</v>
      </c>
    </row>
    <row r="90" spans="1:12" s="2" customFormat="1" ht="114.75" customHeight="1" x14ac:dyDescent="0.3">
      <c r="A90" s="23"/>
      <c r="B90" s="14" t="s">
        <v>8</v>
      </c>
      <c r="C90" s="61"/>
      <c r="D90" s="61"/>
      <c r="E90" s="61"/>
      <c r="F90" s="61"/>
      <c r="G90" s="61"/>
      <c r="H90" s="61"/>
      <c r="I90" s="61"/>
      <c r="J90" s="61"/>
      <c r="K90" s="61"/>
      <c r="L90" s="61"/>
    </row>
    <row r="91" spans="1:12" s="2" customFormat="1" ht="117" customHeight="1" x14ac:dyDescent="0.3">
      <c r="A91" s="12"/>
      <c r="B91" s="14" t="s">
        <v>9</v>
      </c>
      <c r="C91" s="61"/>
      <c r="D91" s="61"/>
      <c r="E91" s="61"/>
      <c r="F91" s="61"/>
      <c r="G91" s="61"/>
      <c r="H91" s="61"/>
      <c r="I91" s="61"/>
      <c r="J91" s="61"/>
      <c r="K91" s="61"/>
      <c r="L91" s="61"/>
    </row>
    <row r="92" spans="1:12" s="2" customFormat="1" ht="228.75" customHeight="1" x14ac:dyDescent="0.3">
      <c r="A92" s="24" t="s">
        <v>121</v>
      </c>
      <c r="B92" s="40" t="s">
        <v>127</v>
      </c>
      <c r="C92" s="12"/>
      <c r="D92" s="12" t="s">
        <v>86</v>
      </c>
      <c r="E92" s="12" t="s">
        <v>87</v>
      </c>
      <c r="F92" s="41">
        <v>43553</v>
      </c>
      <c r="G92" s="12"/>
      <c r="H92" s="12" t="s">
        <v>3</v>
      </c>
      <c r="I92" s="12" t="s">
        <v>3</v>
      </c>
      <c r="J92" s="12" t="s">
        <v>3</v>
      </c>
      <c r="K92" s="12" t="s">
        <v>3</v>
      </c>
      <c r="L92" s="12" t="s">
        <v>3</v>
      </c>
    </row>
    <row r="93" spans="1:12" s="2" customFormat="1" ht="341.25" customHeight="1" x14ac:dyDescent="0.3">
      <c r="A93" s="24" t="s">
        <v>20</v>
      </c>
      <c r="B93" s="14" t="s">
        <v>21</v>
      </c>
      <c r="C93" s="12" t="s">
        <v>3</v>
      </c>
      <c r="D93" s="12" t="s">
        <v>22</v>
      </c>
      <c r="E93" s="16">
        <v>44561</v>
      </c>
      <c r="F93" s="12"/>
      <c r="G93" s="12" t="s">
        <v>7</v>
      </c>
      <c r="H93" s="17" t="s">
        <v>163</v>
      </c>
      <c r="I93" s="19">
        <v>59500</v>
      </c>
      <c r="J93" s="19">
        <v>59500</v>
      </c>
      <c r="K93" s="19">
        <v>0</v>
      </c>
      <c r="L93" s="19">
        <v>0</v>
      </c>
    </row>
    <row r="94" spans="1:12" ht="115.5" customHeight="1" x14ac:dyDescent="0.3">
      <c r="A94" s="25"/>
      <c r="B94" s="8" t="s">
        <v>8</v>
      </c>
      <c r="C94" s="62"/>
      <c r="D94" s="62"/>
      <c r="E94" s="62"/>
      <c r="F94" s="62"/>
      <c r="G94" s="62"/>
      <c r="H94" s="62"/>
      <c r="I94" s="62"/>
      <c r="J94" s="62"/>
      <c r="K94" s="62"/>
      <c r="L94" s="62"/>
    </row>
    <row r="95" spans="1:12" ht="153.75" customHeight="1" x14ac:dyDescent="0.3">
      <c r="A95" s="6"/>
      <c r="B95" s="8" t="s">
        <v>9</v>
      </c>
      <c r="C95" s="62"/>
      <c r="D95" s="62"/>
      <c r="E95" s="62"/>
      <c r="F95" s="62"/>
      <c r="G95" s="62"/>
      <c r="H95" s="62"/>
      <c r="I95" s="62"/>
      <c r="J95" s="62"/>
      <c r="K95" s="62"/>
      <c r="L95" s="62"/>
    </row>
    <row r="96" spans="1:12" ht="404.25" customHeight="1" x14ac:dyDescent="0.3">
      <c r="A96" s="45" t="s">
        <v>88</v>
      </c>
      <c r="B96" s="76" t="s">
        <v>89</v>
      </c>
      <c r="C96" s="45" t="s">
        <v>3</v>
      </c>
      <c r="D96" s="45" t="s">
        <v>37</v>
      </c>
      <c r="E96" s="48">
        <v>45657</v>
      </c>
      <c r="F96" s="45"/>
      <c r="G96" s="45" t="s">
        <v>7</v>
      </c>
      <c r="H96" s="51" t="s">
        <v>141</v>
      </c>
      <c r="I96" s="42">
        <f>I99+I103+I107</f>
        <v>498874.69999999995</v>
      </c>
      <c r="J96" s="59">
        <v>498874.7</v>
      </c>
      <c r="K96" s="42">
        <f>K99+K103+K107</f>
        <v>93549.8</v>
      </c>
      <c r="L96" s="42">
        <f>L99+L103+L107</f>
        <v>69098.899999999994</v>
      </c>
    </row>
    <row r="97" spans="1:12" ht="409.5" customHeight="1" x14ac:dyDescent="0.3">
      <c r="A97" s="46"/>
      <c r="B97" s="78"/>
      <c r="C97" s="46"/>
      <c r="D97" s="46"/>
      <c r="E97" s="46"/>
      <c r="F97" s="46"/>
      <c r="G97" s="46"/>
      <c r="H97" s="52"/>
      <c r="I97" s="43"/>
      <c r="J97" s="60"/>
      <c r="K97" s="43"/>
      <c r="L97" s="43"/>
    </row>
    <row r="98" spans="1:12" ht="303" customHeight="1" x14ac:dyDescent="0.3">
      <c r="A98" s="47"/>
      <c r="B98" s="77"/>
      <c r="C98" s="47"/>
      <c r="D98" s="47"/>
      <c r="E98" s="47"/>
      <c r="F98" s="47"/>
      <c r="G98" s="47"/>
      <c r="H98" s="53"/>
      <c r="I98" s="44"/>
      <c r="J98" s="64"/>
      <c r="K98" s="44"/>
      <c r="L98" s="44"/>
    </row>
    <row r="99" spans="1:12" ht="409.5" customHeight="1" x14ac:dyDescent="0.3">
      <c r="A99" s="71" t="s">
        <v>90</v>
      </c>
      <c r="B99" s="76" t="s">
        <v>91</v>
      </c>
      <c r="C99" s="45" t="s">
        <v>3</v>
      </c>
      <c r="D99" s="45" t="s">
        <v>85</v>
      </c>
      <c r="E99" s="48">
        <v>44286</v>
      </c>
      <c r="F99" s="45"/>
      <c r="G99" s="45" t="s">
        <v>7</v>
      </c>
      <c r="H99" s="51" t="s">
        <v>142</v>
      </c>
      <c r="I99" s="42">
        <v>278148.3</v>
      </c>
      <c r="J99" s="59">
        <f>9000+2000+271374.3</f>
        <v>282374.3</v>
      </c>
      <c r="K99" s="42">
        <v>93549.8</v>
      </c>
      <c r="L99" s="42">
        <v>69098.899999999994</v>
      </c>
    </row>
    <row r="100" spans="1:12" ht="346.5" customHeight="1" x14ac:dyDescent="0.3">
      <c r="A100" s="71"/>
      <c r="B100" s="77"/>
      <c r="C100" s="47"/>
      <c r="D100" s="47"/>
      <c r="E100" s="47"/>
      <c r="F100" s="47"/>
      <c r="G100" s="47"/>
      <c r="H100" s="53"/>
      <c r="I100" s="44"/>
      <c r="J100" s="64"/>
      <c r="K100" s="44"/>
      <c r="L100" s="44"/>
    </row>
    <row r="101" spans="1:12" s="2" customFormat="1" ht="128.25" customHeight="1" x14ac:dyDescent="0.3">
      <c r="A101" s="21"/>
      <c r="B101" s="14" t="s">
        <v>8</v>
      </c>
      <c r="C101" s="61"/>
      <c r="D101" s="61"/>
      <c r="E101" s="61"/>
      <c r="F101" s="61"/>
      <c r="G101" s="61"/>
      <c r="H101" s="61"/>
      <c r="I101" s="61"/>
      <c r="J101" s="61"/>
      <c r="K101" s="61"/>
      <c r="L101" s="61"/>
    </row>
    <row r="102" spans="1:12" s="2" customFormat="1" ht="141" customHeight="1" x14ac:dyDescent="0.3">
      <c r="A102" s="12"/>
      <c r="B102" s="14" t="s">
        <v>9</v>
      </c>
      <c r="C102" s="61"/>
      <c r="D102" s="61"/>
      <c r="E102" s="61"/>
      <c r="F102" s="61"/>
      <c r="G102" s="61"/>
      <c r="H102" s="61"/>
      <c r="I102" s="61"/>
      <c r="J102" s="61"/>
      <c r="K102" s="61"/>
      <c r="L102" s="61"/>
    </row>
    <row r="103" spans="1:12" ht="409.5" customHeight="1" x14ac:dyDescent="0.3">
      <c r="A103" s="90" t="s">
        <v>119</v>
      </c>
      <c r="B103" s="79" t="s">
        <v>128</v>
      </c>
      <c r="C103" s="45" t="s">
        <v>3</v>
      </c>
      <c r="D103" s="45" t="s">
        <v>85</v>
      </c>
      <c r="E103" s="48">
        <v>44561</v>
      </c>
      <c r="F103" s="45"/>
      <c r="G103" s="45" t="s">
        <v>7</v>
      </c>
      <c r="H103" s="51" t="s">
        <v>143</v>
      </c>
      <c r="I103" s="42">
        <v>15726</v>
      </c>
      <c r="J103" s="42">
        <f>8500+3000</f>
        <v>11500</v>
      </c>
      <c r="K103" s="42">
        <v>0</v>
      </c>
      <c r="L103" s="42">
        <v>0</v>
      </c>
    </row>
    <row r="104" spans="1:12" ht="3.75" customHeight="1" x14ac:dyDescent="0.3">
      <c r="A104" s="91"/>
      <c r="B104" s="81"/>
      <c r="C104" s="47"/>
      <c r="D104" s="47"/>
      <c r="E104" s="47"/>
      <c r="F104" s="47"/>
      <c r="G104" s="47"/>
      <c r="H104" s="53"/>
      <c r="I104" s="44"/>
      <c r="J104" s="44"/>
      <c r="K104" s="44"/>
      <c r="L104" s="44"/>
    </row>
    <row r="105" spans="1:12" s="2" customFormat="1" ht="117.75" customHeight="1" x14ac:dyDescent="0.3">
      <c r="A105" s="6"/>
      <c r="B105" s="14" t="s">
        <v>8</v>
      </c>
      <c r="C105" s="61"/>
      <c r="D105" s="61"/>
      <c r="E105" s="61"/>
      <c r="F105" s="61"/>
      <c r="G105" s="61"/>
      <c r="H105" s="61"/>
      <c r="I105" s="61"/>
      <c r="J105" s="61"/>
      <c r="K105" s="61"/>
      <c r="L105" s="61"/>
    </row>
    <row r="106" spans="1:12" s="2" customFormat="1" ht="124.5" customHeight="1" x14ac:dyDescent="0.3">
      <c r="A106" s="12"/>
      <c r="B106" s="14" t="s">
        <v>9</v>
      </c>
      <c r="C106" s="61"/>
      <c r="D106" s="61"/>
      <c r="E106" s="61"/>
      <c r="F106" s="61"/>
      <c r="G106" s="61"/>
      <c r="H106" s="61"/>
      <c r="I106" s="61"/>
      <c r="J106" s="61"/>
      <c r="K106" s="61"/>
      <c r="L106" s="61"/>
    </row>
    <row r="107" spans="1:12" s="2" customFormat="1" ht="409.6" customHeight="1" x14ac:dyDescent="0.3">
      <c r="A107" s="68" t="s">
        <v>25</v>
      </c>
      <c r="B107" s="79" t="s">
        <v>23</v>
      </c>
      <c r="C107" s="54" t="s">
        <v>3</v>
      </c>
      <c r="D107" s="54" t="s">
        <v>24</v>
      </c>
      <c r="E107" s="56">
        <v>44561</v>
      </c>
      <c r="F107" s="54"/>
      <c r="G107" s="54" t="s">
        <v>7</v>
      </c>
      <c r="H107" s="73" t="s">
        <v>144</v>
      </c>
      <c r="I107" s="54">
        <v>205000.4</v>
      </c>
      <c r="J107" s="54">
        <v>205000.4</v>
      </c>
      <c r="K107" s="54">
        <v>0</v>
      </c>
      <c r="L107" s="54">
        <v>0</v>
      </c>
    </row>
    <row r="108" spans="1:12" ht="330" customHeight="1" x14ac:dyDescent="0.3">
      <c r="A108" s="69"/>
      <c r="B108" s="80"/>
      <c r="C108" s="58"/>
      <c r="D108" s="58"/>
      <c r="E108" s="83"/>
      <c r="F108" s="58"/>
      <c r="G108" s="58"/>
      <c r="H108" s="74"/>
      <c r="I108" s="58"/>
      <c r="J108" s="58"/>
      <c r="K108" s="58"/>
      <c r="L108" s="58"/>
    </row>
    <row r="109" spans="1:12" ht="42" customHeight="1" x14ac:dyDescent="0.3">
      <c r="A109" s="70"/>
      <c r="B109" s="81"/>
      <c r="C109" s="55"/>
      <c r="D109" s="55"/>
      <c r="E109" s="57"/>
      <c r="F109" s="55"/>
      <c r="G109" s="55"/>
      <c r="H109" s="75"/>
      <c r="I109" s="55"/>
      <c r="J109" s="55"/>
      <c r="K109" s="55"/>
      <c r="L109" s="55"/>
    </row>
    <row r="110" spans="1:12" ht="117" customHeight="1" x14ac:dyDescent="0.3">
      <c r="A110" s="25"/>
      <c r="B110" s="8" t="s">
        <v>8</v>
      </c>
      <c r="C110" s="62"/>
      <c r="D110" s="62"/>
      <c r="E110" s="62"/>
      <c r="F110" s="62"/>
      <c r="G110" s="62"/>
      <c r="H110" s="62"/>
      <c r="I110" s="62"/>
      <c r="J110" s="62"/>
      <c r="K110" s="62"/>
      <c r="L110" s="62"/>
    </row>
    <row r="111" spans="1:12" ht="137.25" customHeight="1" x14ac:dyDescent="0.3">
      <c r="A111" s="6"/>
      <c r="B111" s="8" t="s">
        <v>9</v>
      </c>
      <c r="C111" s="62"/>
      <c r="D111" s="62"/>
      <c r="E111" s="62"/>
      <c r="F111" s="62"/>
      <c r="G111" s="62"/>
      <c r="H111" s="62"/>
      <c r="I111" s="62"/>
      <c r="J111" s="62"/>
      <c r="K111" s="62"/>
      <c r="L111" s="62"/>
    </row>
    <row r="112" spans="1:12" ht="221.25" customHeight="1" x14ac:dyDescent="0.3">
      <c r="A112" s="18" t="s">
        <v>92</v>
      </c>
      <c r="B112" s="8" t="s">
        <v>93</v>
      </c>
      <c r="C112" s="6" t="s">
        <v>3</v>
      </c>
      <c r="D112" s="6" t="s">
        <v>37</v>
      </c>
      <c r="E112" s="16">
        <v>44561</v>
      </c>
      <c r="F112" s="6"/>
      <c r="G112" s="6" t="s">
        <v>7</v>
      </c>
      <c r="H112" s="11" t="s">
        <v>137</v>
      </c>
      <c r="I112" s="10">
        <f>I113+I116+I119+I122</f>
        <v>12229.7</v>
      </c>
      <c r="J112" s="33">
        <v>12229.7</v>
      </c>
      <c r="K112" s="39">
        <f>K113+K116+K119+K122</f>
        <v>87816.8</v>
      </c>
      <c r="L112" s="10">
        <f>L113+L116+L119+L122</f>
        <v>162885.03</v>
      </c>
    </row>
    <row r="113" spans="1:24" s="2" customFormat="1" ht="244.5" customHeight="1" x14ac:dyDescent="0.3">
      <c r="A113" s="22" t="s">
        <v>30</v>
      </c>
      <c r="B113" s="14" t="s">
        <v>122</v>
      </c>
      <c r="C113" s="12" t="s">
        <v>3</v>
      </c>
      <c r="D113" s="12" t="s">
        <v>40</v>
      </c>
      <c r="E113" s="16">
        <v>43769</v>
      </c>
      <c r="F113" s="12"/>
      <c r="G113" s="12" t="s">
        <v>7</v>
      </c>
      <c r="H113" s="36" t="s">
        <v>123</v>
      </c>
      <c r="I113" s="19">
        <v>12229.7</v>
      </c>
      <c r="J113" s="19">
        <f>639+11590.7</f>
        <v>12229.7</v>
      </c>
      <c r="K113" s="19">
        <v>62109.7</v>
      </c>
      <c r="L113" s="19">
        <v>84215.3</v>
      </c>
    </row>
    <row r="114" spans="1:24" s="2" customFormat="1" ht="114" customHeight="1" x14ac:dyDescent="0.3">
      <c r="A114" s="25"/>
      <c r="B114" s="30" t="s">
        <v>8</v>
      </c>
      <c r="C114" s="61"/>
      <c r="D114" s="61"/>
      <c r="E114" s="61"/>
      <c r="F114" s="61"/>
      <c r="G114" s="61"/>
      <c r="H114" s="61"/>
      <c r="I114" s="61"/>
      <c r="J114" s="61"/>
      <c r="K114" s="61"/>
      <c r="L114" s="61"/>
    </row>
    <row r="115" spans="1:24" s="2" customFormat="1" ht="147.75" customHeight="1" x14ac:dyDescent="0.3">
      <c r="A115" s="12"/>
      <c r="B115" s="30" t="s">
        <v>9</v>
      </c>
      <c r="C115" s="61"/>
      <c r="D115" s="61"/>
      <c r="E115" s="61"/>
      <c r="F115" s="61"/>
      <c r="G115" s="61"/>
      <c r="H115" s="61"/>
      <c r="I115" s="61"/>
      <c r="J115" s="61"/>
      <c r="K115" s="61"/>
      <c r="L115" s="61"/>
    </row>
    <row r="116" spans="1:24" s="2" customFormat="1" ht="195.75" customHeight="1" x14ac:dyDescent="0.3">
      <c r="A116" s="24" t="s">
        <v>32</v>
      </c>
      <c r="B116" s="30" t="s">
        <v>124</v>
      </c>
      <c r="C116" s="12" t="s">
        <v>3</v>
      </c>
      <c r="D116" s="12" t="s">
        <v>2</v>
      </c>
      <c r="E116" s="16">
        <v>44377</v>
      </c>
      <c r="F116" s="12"/>
      <c r="G116" s="12" t="s">
        <v>7</v>
      </c>
      <c r="H116" s="17" t="s">
        <v>138</v>
      </c>
      <c r="I116" s="31">
        <v>0</v>
      </c>
      <c r="J116" s="31">
        <v>0</v>
      </c>
      <c r="K116" s="31">
        <v>0</v>
      </c>
      <c r="L116" s="31">
        <v>28330.98</v>
      </c>
    </row>
    <row r="117" spans="1:24" s="2" customFormat="1" ht="108" customHeight="1" x14ac:dyDescent="0.3">
      <c r="A117" s="26"/>
      <c r="B117" s="14" t="s">
        <v>8</v>
      </c>
      <c r="C117" s="61"/>
      <c r="D117" s="61"/>
      <c r="E117" s="61"/>
      <c r="F117" s="61"/>
      <c r="G117" s="61"/>
      <c r="H117" s="61"/>
      <c r="I117" s="61"/>
      <c r="J117" s="61"/>
      <c r="K117" s="61"/>
      <c r="L117" s="61"/>
    </row>
    <row r="118" spans="1:24" s="2" customFormat="1" ht="125.25" customHeight="1" x14ac:dyDescent="0.3">
      <c r="A118" s="12"/>
      <c r="B118" s="14" t="s">
        <v>9</v>
      </c>
      <c r="C118" s="61"/>
      <c r="D118" s="61"/>
      <c r="E118" s="61"/>
      <c r="F118" s="61"/>
      <c r="G118" s="61"/>
      <c r="H118" s="61"/>
      <c r="I118" s="61"/>
      <c r="J118" s="61"/>
      <c r="K118" s="61"/>
      <c r="L118" s="61"/>
    </row>
    <row r="119" spans="1:24" s="2" customFormat="1" ht="278.25" customHeight="1" x14ac:dyDescent="0.3">
      <c r="A119" s="24" t="s">
        <v>4</v>
      </c>
      <c r="B119" s="14" t="s">
        <v>5</v>
      </c>
      <c r="C119" s="12" t="s">
        <v>3</v>
      </c>
      <c r="D119" s="12" t="s">
        <v>6</v>
      </c>
      <c r="E119" s="16">
        <v>44377</v>
      </c>
      <c r="F119" s="12"/>
      <c r="G119" s="12" t="s">
        <v>7</v>
      </c>
      <c r="H119" s="17" t="s">
        <v>139</v>
      </c>
      <c r="I119" s="19">
        <v>0</v>
      </c>
      <c r="J119" s="19">
        <v>0</v>
      </c>
      <c r="K119" s="19">
        <v>12711.5</v>
      </c>
      <c r="L119" s="19">
        <v>36366.75</v>
      </c>
    </row>
    <row r="120" spans="1:24" s="2" customFormat="1" ht="117" customHeight="1" x14ac:dyDescent="0.3">
      <c r="A120" s="25"/>
      <c r="B120" s="14" t="s">
        <v>8</v>
      </c>
      <c r="C120" s="61"/>
      <c r="D120" s="61"/>
      <c r="E120" s="61"/>
      <c r="F120" s="61"/>
      <c r="G120" s="61"/>
      <c r="H120" s="61"/>
      <c r="I120" s="61"/>
      <c r="J120" s="61"/>
      <c r="K120" s="61"/>
      <c r="L120" s="61"/>
    </row>
    <row r="121" spans="1:24" s="2" customFormat="1" ht="135.75" customHeight="1" x14ac:dyDescent="0.3">
      <c r="A121" s="12"/>
      <c r="B121" s="14" t="s">
        <v>9</v>
      </c>
      <c r="C121" s="61"/>
      <c r="D121" s="61"/>
      <c r="E121" s="61"/>
      <c r="F121" s="61"/>
      <c r="G121" s="61"/>
      <c r="H121" s="61"/>
      <c r="I121" s="61"/>
      <c r="J121" s="61"/>
      <c r="K121" s="61"/>
      <c r="L121" s="61"/>
    </row>
    <row r="122" spans="1:24" s="2" customFormat="1" ht="246" customHeight="1" x14ac:dyDescent="0.3">
      <c r="A122" s="25" t="s">
        <v>10</v>
      </c>
      <c r="B122" s="14" t="s">
        <v>11</v>
      </c>
      <c r="C122" s="12" t="s">
        <v>3</v>
      </c>
      <c r="D122" s="12" t="s">
        <v>12</v>
      </c>
      <c r="E122" s="16">
        <v>44377</v>
      </c>
      <c r="F122" s="12"/>
      <c r="G122" s="12" t="s">
        <v>7</v>
      </c>
      <c r="H122" s="17" t="s">
        <v>140</v>
      </c>
      <c r="I122" s="19">
        <v>0</v>
      </c>
      <c r="J122" s="19">
        <v>0</v>
      </c>
      <c r="K122" s="19">
        <v>12995.6</v>
      </c>
      <c r="L122" s="19">
        <v>13972</v>
      </c>
    </row>
    <row r="123" spans="1:24" s="2" customFormat="1" ht="104.25" customHeight="1" x14ac:dyDescent="0.3">
      <c r="A123" s="25"/>
      <c r="B123" s="14" t="s">
        <v>8</v>
      </c>
      <c r="C123" s="85"/>
      <c r="D123" s="86"/>
      <c r="E123" s="86"/>
      <c r="F123" s="86"/>
      <c r="G123" s="86"/>
      <c r="H123" s="86"/>
      <c r="I123" s="86"/>
      <c r="J123" s="86"/>
      <c r="K123" s="86"/>
      <c r="L123" s="87"/>
    </row>
    <row r="124" spans="1:24" s="2" customFormat="1" ht="127.5" customHeight="1" x14ac:dyDescent="0.3">
      <c r="A124" s="12"/>
      <c r="B124" s="14" t="s">
        <v>9</v>
      </c>
      <c r="C124" s="85"/>
      <c r="D124" s="86"/>
      <c r="E124" s="86"/>
      <c r="F124" s="86"/>
      <c r="G124" s="86"/>
      <c r="H124" s="86"/>
      <c r="I124" s="86"/>
      <c r="J124" s="86"/>
      <c r="K124" s="86"/>
      <c r="L124" s="87"/>
    </row>
    <row r="125" spans="1:24" s="4" customFormat="1" ht="95.25" customHeight="1" x14ac:dyDescent="0.3">
      <c r="A125" s="72" t="s">
        <v>19</v>
      </c>
      <c r="B125" s="79" t="s">
        <v>13</v>
      </c>
      <c r="C125" s="54" t="s">
        <v>3</v>
      </c>
      <c r="D125" s="54" t="s">
        <v>14</v>
      </c>
      <c r="E125" s="56">
        <v>45657</v>
      </c>
      <c r="F125" s="54"/>
      <c r="G125" s="54" t="s">
        <v>7</v>
      </c>
      <c r="H125" s="84" t="s">
        <v>145</v>
      </c>
      <c r="I125" s="82">
        <f>I131</f>
        <v>180000</v>
      </c>
      <c r="J125" s="82">
        <v>180000</v>
      </c>
      <c r="K125" s="82">
        <f>K131</f>
        <v>3859.8</v>
      </c>
      <c r="L125" s="92">
        <f>L131</f>
        <v>4972.6000000000004</v>
      </c>
      <c r="M125" s="2"/>
      <c r="N125" s="2"/>
      <c r="O125" s="2"/>
      <c r="P125" s="2"/>
      <c r="Q125" s="2"/>
      <c r="R125" s="2"/>
      <c r="S125" s="2"/>
      <c r="T125" s="2"/>
      <c r="U125" s="2"/>
      <c r="V125" s="2"/>
      <c r="W125" s="2"/>
      <c r="X125" s="2"/>
    </row>
    <row r="126" spans="1:24" s="4" customFormat="1" x14ac:dyDescent="0.3">
      <c r="A126" s="72"/>
      <c r="B126" s="80"/>
      <c r="C126" s="58"/>
      <c r="D126" s="58"/>
      <c r="E126" s="83"/>
      <c r="F126" s="58"/>
      <c r="G126" s="58"/>
      <c r="H126" s="84"/>
      <c r="I126" s="82"/>
      <c r="J126" s="82"/>
      <c r="K126" s="82"/>
      <c r="L126" s="92"/>
      <c r="M126" s="2"/>
      <c r="N126" s="2"/>
      <c r="O126" s="2"/>
      <c r="P126" s="2"/>
      <c r="Q126" s="2"/>
      <c r="R126" s="2"/>
      <c r="S126" s="2"/>
      <c r="T126" s="2"/>
      <c r="U126" s="2"/>
      <c r="V126" s="2"/>
      <c r="W126" s="2"/>
      <c r="X126" s="2"/>
    </row>
    <row r="127" spans="1:24" s="4" customFormat="1" x14ac:dyDescent="0.3">
      <c r="A127" s="72"/>
      <c r="B127" s="80"/>
      <c r="C127" s="58"/>
      <c r="D127" s="58"/>
      <c r="E127" s="83"/>
      <c r="F127" s="58"/>
      <c r="G127" s="58"/>
      <c r="H127" s="84"/>
      <c r="I127" s="82"/>
      <c r="J127" s="82"/>
      <c r="K127" s="82"/>
      <c r="L127" s="92"/>
      <c r="M127" s="2"/>
      <c r="N127" s="2"/>
      <c r="O127" s="2"/>
      <c r="P127" s="2"/>
      <c r="Q127" s="2"/>
      <c r="R127" s="2"/>
      <c r="S127" s="2"/>
      <c r="T127" s="2"/>
      <c r="U127" s="2"/>
      <c r="V127" s="2"/>
      <c r="W127" s="2"/>
      <c r="X127" s="2"/>
    </row>
    <row r="128" spans="1:24" s="4" customFormat="1" x14ac:dyDescent="0.3">
      <c r="A128" s="72"/>
      <c r="B128" s="80"/>
      <c r="C128" s="58"/>
      <c r="D128" s="58"/>
      <c r="E128" s="83"/>
      <c r="F128" s="58"/>
      <c r="G128" s="58"/>
      <c r="H128" s="84"/>
      <c r="I128" s="82"/>
      <c r="J128" s="82"/>
      <c r="K128" s="82"/>
      <c r="L128" s="92"/>
      <c r="M128" s="2"/>
      <c r="N128" s="2"/>
      <c r="O128" s="2"/>
      <c r="P128" s="2"/>
      <c r="Q128" s="2"/>
      <c r="R128" s="2"/>
      <c r="S128" s="2"/>
      <c r="T128" s="2"/>
      <c r="U128" s="2"/>
      <c r="V128" s="2"/>
      <c r="W128" s="2"/>
      <c r="X128" s="2"/>
    </row>
    <row r="129" spans="1:12" s="2" customFormat="1" ht="209.25" customHeight="1" x14ac:dyDescent="0.3">
      <c r="A129" s="72"/>
      <c r="B129" s="80"/>
      <c r="C129" s="58"/>
      <c r="D129" s="58"/>
      <c r="E129" s="83"/>
      <c r="F129" s="58"/>
      <c r="G129" s="58"/>
      <c r="H129" s="84"/>
      <c r="I129" s="82"/>
      <c r="J129" s="82"/>
      <c r="K129" s="82"/>
      <c r="L129" s="92"/>
    </row>
    <row r="130" spans="1:12" s="2" customFormat="1" ht="92.25" customHeight="1" x14ac:dyDescent="0.3">
      <c r="A130" s="72"/>
      <c r="B130" s="81"/>
      <c r="C130" s="55"/>
      <c r="D130" s="55"/>
      <c r="E130" s="57"/>
      <c r="F130" s="55"/>
      <c r="G130" s="55"/>
      <c r="H130" s="84"/>
      <c r="I130" s="82"/>
      <c r="J130" s="82"/>
      <c r="K130" s="82"/>
      <c r="L130" s="92"/>
    </row>
    <row r="131" spans="1:12" ht="167.25" customHeight="1" x14ac:dyDescent="0.3">
      <c r="A131" s="65" t="s">
        <v>18</v>
      </c>
      <c r="B131" s="79" t="s">
        <v>15</v>
      </c>
      <c r="C131" s="54"/>
      <c r="D131" s="54" t="s">
        <v>16</v>
      </c>
      <c r="E131" s="54" t="s">
        <v>17</v>
      </c>
      <c r="F131" s="54"/>
      <c r="G131" s="54" t="s">
        <v>7</v>
      </c>
      <c r="H131" s="73" t="s">
        <v>146</v>
      </c>
      <c r="I131" s="59">
        <v>180000</v>
      </c>
      <c r="J131" s="59">
        <v>180000</v>
      </c>
      <c r="K131" s="59">
        <v>3859.8</v>
      </c>
      <c r="L131" s="93">
        <v>4972.6000000000004</v>
      </c>
    </row>
    <row r="132" spans="1:12" x14ac:dyDescent="0.3">
      <c r="A132" s="66"/>
      <c r="B132" s="80"/>
      <c r="C132" s="58"/>
      <c r="D132" s="58"/>
      <c r="E132" s="58"/>
      <c r="F132" s="58"/>
      <c r="G132" s="58"/>
      <c r="H132" s="74"/>
      <c r="I132" s="60"/>
      <c r="J132" s="60"/>
      <c r="K132" s="60"/>
      <c r="L132" s="94"/>
    </row>
    <row r="133" spans="1:12" x14ac:dyDescent="0.3">
      <c r="A133" s="66"/>
      <c r="B133" s="80"/>
      <c r="C133" s="58"/>
      <c r="D133" s="58"/>
      <c r="E133" s="58"/>
      <c r="F133" s="58"/>
      <c r="G133" s="58"/>
      <c r="H133" s="74"/>
      <c r="I133" s="60"/>
      <c r="J133" s="60"/>
      <c r="K133" s="60"/>
      <c r="L133" s="94"/>
    </row>
    <row r="134" spans="1:12" ht="29.25" customHeight="1" x14ac:dyDescent="0.3">
      <c r="A134" s="66"/>
      <c r="B134" s="80"/>
      <c r="C134" s="58"/>
      <c r="D134" s="58"/>
      <c r="E134" s="58"/>
      <c r="F134" s="58"/>
      <c r="G134" s="58"/>
      <c r="H134" s="74"/>
      <c r="I134" s="60"/>
      <c r="J134" s="60"/>
      <c r="K134" s="60"/>
      <c r="L134" s="94"/>
    </row>
    <row r="135" spans="1:12" ht="401.25" customHeight="1" x14ac:dyDescent="0.3">
      <c r="A135" s="66"/>
      <c r="B135" s="80"/>
      <c r="C135" s="58"/>
      <c r="D135" s="58"/>
      <c r="E135" s="58"/>
      <c r="F135" s="58"/>
      <c r="G135" s="58"/>
      <c r="H135" s="74"/>
      <c r="I135" s="60"/>
      <c r="J135" s="60"/>
      <c r="K135" s="60"/>
      <c r="L135" s="94"/>
    </row>
    <row r="136" spans="1:12" ht="95.25" customHeight="1" x14ac:dyDescent="0.3">
      <c r="A136" s="67"/>
      <c r="B136" s="81"/>
      <c r="C136" s="55"/>
      <c r="D136" s="55"/>
      <c r="E136" s="55"/>
      <c r="F136" s="55"/>
      <c r="G136" s="55"/>
      <c r="H136" s="75"/>
      <c r="I136" s="64"/>
      <c r="J136" s="64"/>
      <c r="K136" s="64"/>
      <c r="L136" s="95"/>
    </row>
    <row r="137" spans="1:12" ht="104.25" customHeight="1" x14ac:dyDescent="0.3">
      <c r="A137" s="27"/>
      <c r="B137" s="14" t="s">
        <v>8</v>
      </c>
      <c r="C137" s="61"/>
      <c r="D137" s="61"/>
      <c r="E137" s="61"/>
      <c r="F137" s="61"/>
      <c r="G137" s="61"/>
      <c r="H137" s="61"/>
      <c r="I137" s="61"/>
      <c r="J137" s="61"/>
      <c r="K137" s="61"/>
      <c r="L137" s="61"/>
    </row>
    <row r="138" spans="1:12" ht="126.75" customHeight="1" x14ac:dyDescent="0.3">
      <c r="A138" s="12"/>
      <c r="B138" s="14" t="s">
        <v>9</v>
      </c>
      <c r="C138" s="61"/>
      <c r="D138" s="61"/>
      <c r="E138" s="61"/>
      <c r="F138" s="61"/>
      <c r="G138" s="61"/>
      <c r="H138" s="61"/>
      <c r="I138" s="61"/>
      <c r="J138" s="61"/>
      <c r="K138" s="61"/>
      <c r="L138" s="61"/>
    </row>
    <row r="139" spans="1:12" x14ac:dyDescent="0.3">
      <c r="B139" s="28"/>
    </row>
    <row r="140" spans="1:12" x14ac:dyDescent="0.3">
      <c r="B140" s="28"/>
    </row>
    <row r="141" spans="1:12" x14ac:dyDescent="0.3">
      <c r="B141" s="28"/>
    </row>
    <row r="142" spans="1:12" x14ac:dyDescent="0.3">
      <c r="B142" s="28"/>
    </row>
    <row r="143" spans="1:12" x14ac:dyDescent="0.3">
      <c r="B143" s="28"/>
    </row>
    <row r="144" spans="1:12" x14ac:dyDescent="0.3">
      <c r="B144" s="28"/>
    </row>
    <row r="145" spans="2:2" x14ac:dyDescent="0.3">
      <c r="B145" s="28"/>
    </row>
    <row r="146" spans="2:2" x14ac:dyDescent="0.3">
      <c r="B146" s="28"/>
    </row>
    <row r="147" spans="2:2" x14ac:dyDescent="0.3">
      <c r="B147" s="28"/>
    </row>
    <row r="148" spans="2:2" x14ac:dyDescent="0.3">
      <c r="B148" s="28"/>
    </row>
    <row r="149" spans="2:2" x14ac:dyDescent="0.3">
      <c r="B149" s="28"/>
    </row>
    <row r="150" spans="2:2" x14ac:dyDescent="0.3">
      <c r="B150" s="28"/>
    </row>
    <row r="151" spans="2:2" x14ac:dyDescent="0.3">
      <c r="B151" s="28"/>
    </row>
    <row r="152" spans="2:2" x14ac:dyDescent="0.3">
      <c r="B152" s="28"/>
    </row>
    <row r="153" spans="2:2" x14ac:dyDescent="0.3">
      <c r="B153" s="28"/>
    </row>
    <row r="154" spans="2:2" x14ac:dyDescent="0.3">
      <c r="B154" s="28"/>
    </row>
    <row r="155" spans="2:2" x14ac:dyDescent="0.3">
      <c r="B155" s="28"/>
    </row>
    <row r="156" spans="2:2" x14ac:dyDescent="0.3">
      <c r="B156" s="28"/>
    </row>
    <row r="157" spans="2:2" x14ac:dyDescent="0.3">
      <c r="B157" s="28"/>
    </row>
    <row r="158" spans="2:2" x14ac:dyDescent="0.3">
      <c r="B158" s="28"/>
    </row>
    <row r="159" spans="2:2" x14ac:dyDescent="0.3">
      <c r="B159" s="28"/>
    </row>
    <row r="160" spans="2:2" x14ac:dyDescent="0.3">
      <c r="B160" s="28"/>
    </row>
    <row r="161" spans="2:2" x14ac:dyDescent="0.3">
      <c r="B161" s="28"/>
    </row>
    <row r="162" spans="2:2" x14ac:dyDescent="0.3">
      <c r="B162" s="28"/>
    </row>
    <row r="163" spans="2:2" x14ac:dyDescent="0.3">
      <c r="B163" s="28"/>
    </row>
    <row r="164" spans="2:2" x14ac:dyDescent="0.3">
      <c r="B164" s="28"/>
    </row>
    <row r="165" spans="2:2" x14ac:dyDescent="0.3">
      <c r="B165" s="28"/>
    </row>
    <row r="166" spans="2:2" x14ac:dyDescent="0.3">
      <c r="B166" s="28"/>
    </row>
    <row r="167" spans="2:2" x14ac:dyDescent="0.3">
      <c r="B167" s="28"/>
    </row>
    <row r="168" spans="2:2" x14ac:dyDescent="0.3">
      <c r="B168" s="28"/>
    </row>
    <row r="169" spans="2:2" x14ac:dyDescent="0.3">
      <c r="B169" s="28"/>
    </row>
    <row r="170" spans="2:2" x14ac:dyDescent="0.3">
      <c r="B170" s="28"/>
    </row>
    <row r="171" spans="2:2" x14ac:dyDescent="0.3">
      <c r="B171" s="28"/>
    </row>
    <row r="172" spans="2:2" x14ac:dyDescent="0.3">
      <c r="B172" s="28"/>
    </row>
    <row r="173" spans="2:2" x14ac:dyDescent="0.3">
      <c r="B173" s="28"/>
    </row>
    <row r="174" spans="2:2" x14ac:dyDescent="0.3">
      <c r="B174" s="28"/>
    </row>
    <row r="175" spans="2:2" x14ac:dyDescent="0.3">
      <c r="B175" s="28"/>
    </row>
    <row r="176" spans="2:2" x14ac:dyDescent="0.3">
      <c r="B176" s="28"/>
    </row>
    <row r="177" spans="2:2" x14ac:dyDescent="0.3">
      <c r="B177" s="28"/>
    </row>
    <row r="178" spans="2:2" x14ac:dyDescent="0.3">
      <c r="B178" s="28"/>
    </row>
    <row r="179" spans="2:2" x14ac:dyDescent="0.3">
      <c r="B179" s="28"/>
    </row>
    <row r="180" spans="2:2" x14ac:dyDescent="0.3">
      <c r="B180" s="28"/>
    </row>
    <row r="181" spans="2:2" x14ac:dyDescent="0.3">
      <c r="B181" s="28"/>
    </row>
    <row r="182" spans="2:2" x14ac:dyDescent="0.3">
      <c r="B182" s="28"/>
    </row>
    <row r="183" spans="2:2" x14ac:dyDescent="0.3">
      <c r="B183" s="28"/>
    </row>
    <row r="184" spans="2:2" x14ac:dyDescent="0.3">
      <c r="B184" s="28"/>
    </row>
    <row r="185" spans="2:2" x14ac:dyDescent="0.3">
      <c r="B185" s="28"/>
    </row>
    <row r="186" spans="2:2" x14ac:dyDescent="0.3">
      <c r="B186" s="28"/>
    </row>
    <row r="187" spans="2:2" x14ac:dyDescent="0.3">
      <c r="B187" s="28"/>
    </row>
    <row r="188" spans="2:2" x14ac:dyDescent="0.3">
      <c r="B188" s="28"/>
    </row>
    <row r="189" spans="2:2" x14ac:dyDescent="0.3">
      <c r="B189" s="28"/>
    </row>
    <row r="190" spans="2:2" x14ac:dyDescent="0.3">
      <c r="B190" s="28"/>
    </row>
    <row r="191" spans="2:2" x14ac:dyDescent="0.3">
      <c r="B191" s="28"/>
    </row>
    <row r="192" spans="2:2" x14ac:dyDescent="0.3">
      <c r="B192" s="28"/>
    </row>
    <row r="193" spans="2:2" x14ac:dyDescent="0.3">
      <c r="B193" s="28"/>
    </row>
    <row r="194" spans="2:2" x14ac:dyDescent="0.3">
      <c r="B194" s="28"/>
    </row>
    <row r="195" spans="2:2" x14ac:dyDescent="0.3">
      <c r="B195" s="28"/>
    </row>
    <row r="196" spans="2:2" x14ac:dyDescent="0.3">
      <c r="B196" s="28"/>
    </row>
    <row r="197" spans="2:2" x14ac:dyDescent="0.3">
      <c r="B197" s="28"/>
    </row>
    <row r="198" spans="2:2" x14ac:dyDescent="0.3">
      <c r="B198" s="28"/>
    </row>
  </sheetData>
  <autoFilter ref="F1:F202"/>
  <mergeCells count="274">
    <mergeCell ref="E131:E136"/>
    <mergeCell ref="J85:J86"/>
    <mergeCell ref="L99:L100"/>
    <mergeCell ref="L131:L136"/>
    <mergeCell ref="J125:J130"/>
    <mergeCell ref="G103:G104"/>
    <mergeCell ref="I103:I104"/>
    <mergeCell ref="J107:J109"/>
    <mergeCell ref="K107:K109"/>
    <mergeCell ref="L107:L109"/>
    <mergeCell ref="K42:K43"/>
    <mergeCell ref="L42:L43"/>
    <mergeCell ref="C41:L41"/>
    <mergeCell ref="L85:L86"/>
    <mergeCell ref="L125:L130"/>
    <mergeCell ref="H103:H104"/>
    <mergeCell ref="D85:D86"/>
    <mergeCell ref="E85:E86"/>
    <mergeCell ref="F85:F86"/>
    <mergeCell ref="G85:G86"/>
    <mergeCell ref="K66:K69"/>
    <mergeCell ref="L66:L69"/>
    <mergeCell ref="C66:C69"/>
    <mergeCell ref="C79:L79"/>
    <mergeCell ref="C83:L83"/>
    <mergeCell ref="L62:L63"/>
    <mergeCell ref="G62:G63"/>
    <mergeCell ref="F62:F63"/>
    <mergeCell ref="C62:C63"/>
    <mergeCell ref="C48:L48"/>
    <mergeCell ref="C49:L49"/>
    <mergeCell ref="E107:E109"/>
    <mergeCell ref="D107:D109"/>
    <mergeCell ref="C107:C109"/>
    <mergeCell ref="C137:L137"/>
    <mergeCell ref="C138:L138"/>
    <mergeCell ref="A42:A43"/>
    <mergeCell ref="B42:B43"/>
    <mergeCell ref="C42:C43"/>
    <mergeCell ref="D42:D43"/>
    <mergeCell ref="E42:E43"/>
    <mergeCell ref="F42:F43"/>
    <mergeCell ref="G42:G43"/>
    <mergeCell ref="H42:H43"/>
    <mergeCell ref="I42:I43"/>
    <mergeCell ref="C52:L52"/>
    <mergeCell ref="C54:L54"/>
    <mergeCell ref="C55:L55"/>
    <mergeCell ref="H131:H136"/>
    <mergeCell ref="G131:G136"/>
    <mergeCell ref="F131:F136"/>
    <mergeCell ref="C114:L114"/>
    <mergeCell ref="D131:D136"/>
    <mergeCell ref="C131:C136"/>
    <mergeCell ref="B131:B136"/>
    <mergeCell ref="C101:L101"/>
    <mergeCell ref="I131:I136"/>
    <mergeCell ref="C102:L102"/>
    <mergeCell ref="E13:E15"/>
    <mergeCell ref="F13:F15"/>
    <mergeCell ref="J131:J136"/>
    <mergeCell ref="C51:L51"/>
    <mergeCell ref="A66:A69"/>
    <mergeCell ref="B66:B69"/>
    <mergeCell ref="A103:A104"/>
    <mergeCell ref="B103:B104"/>
    <mergeCell ref="C103:C104"/>
    <mergeCell ref="D103:D104"/>
    <mergeCell ref="E103:E104"/>
    <mergeCell ref="F103:F104"/>
    <mergeCell ref="C80:L80"/>
    <mergeCell ref="J66:J69"/>
    <mergeCell ref="C33:L33"/>
    <mergeCell ref="C26:L26"/>
    <mergeCell ref="C27:L27"/>
    <mergeCell ref="C40:L40"/>
    <mergeCell ref="C115:L115"/>
    <mergeCell ref="I85:I86"/>
    <mergeCell ref="K131:K136"/>
    <mergeCell ref="C111:L111"/>
    <mergeCell ref="C110:L110"/>
    <mergeCell ref="J42:J43"/>
    <mergeCell ref="A1:L1"/>
    <mergeCell ref="A2:L2"/>
    <mergeCell ref="A3:L3"/>
    <mergeCell ref="A4:A5"/>
    <mergeCell ref="B4:B5"/>
    <mergeCell ref="C4:C5"/>
    <mergeCell ref="D4:D5"/>
    <mergeCell ref="E4:E5"/>
    <mergeCell ref="F4:F5"/>
    <mergeCell ref="G4:G5"/>
    <mergeCell ref="H4:H5"/>
    <mergeCell ref="I4:K4"/>
    <mergeCell ref="L4:L5"/>
    <mergeCell ref="A7:L7"/>
    <mergeCell ref="C34:L34"/>
    <mergeCell ref="C45:L45"/>
    <mergeCell ref="C46:L46"/>
    <mergeCell ref="H62:H63"/>
    <mergeCell ref="A13:A15"/>
    <mergeCell ref="B13:B15"/>
    <mergeCell ref="B81:B82"/>
    <mergeCell ref="C81:C82"/>
    <mergeCell ref="D81:D82"/>
    <mergeCell ref="E81:E82"/>
    <mergeCell ref="F81:F82"/>
    <mergeCell ref="C11:L11"/>
    <mergeCell ref="C12:L12"/>
    <mergeCell ref="C16:L16"/>
    <mergeCell ref="C19:L19"/>
    <mergeCell ref="C20:L20"/>
    <mergeCell ref="C30:L30"/>
    <mergeCell ref="C31:L31"/>
    <mergeCell ref="I62:I63"/>
    <mergeCell ref="E62:E63"/>
    <mergeCell ref="J62:J63"/>
    <mergeCell ref="D62:D63"/>
    <mergeCell ref="K62:K63"/>
    <mergeCell ref="B107:B109"/>
    <mergeCell ref="J103:J104"/>
    <mergeCell ref="K103:K104"/>
    <mergeCell ref="C106:L106"/>
    <mergeCell ref="L103:L104"/>
    <mergeCell ref="C105:L105"/>
    <mergeCell ref="K125:K130"/>
    <mergeCell ref="C117:L117"/>
    <mergeCell ref="C118:L118"/>
    <mergeCell ref="B125:B130"/>
    <mergeCell ref="C125:C130"/>
    <mergeCell ref="D125:D130"/>
    <mergeCell ref="E125:E130"/>
    <mergeCell ref="F125:F130"/>
    <mergeCell ref="G125:G130"/>
    <mergeCell ref="H125:H130"/>
    <mergeCell ref="C121:L121"/>
    <mergeCell ref="C123:L123"/>
    <mergeCell ref="C124:L124"/>
    <mergeCell ref="I125:I130"/>
    <mergeCell ref="C120:L120"/>
    <mergeCell ref="B99:B100"/>
    <mergeCell ref="C99:C100"/>
    <mergeCell ref="D99:D100"/>
    <mergeCell ref="E99:E100"/>
    <mergeCell ref="F99:F100"/>
    <mergeCell ref="G99:G100"/>
    <mergeCell ref="H99:H100"/>
    <mergeCell ref="I99:I100"/>
    <mergeCell ref="G81:G82"/>
    <mergeCell ref="C90:L90"/>
    <mergeCell ref="E96:E98"/>
    <mergeCell ref="D96:D98"/>
    <mergeCell ref="C96:C98"/>
    <mergeCell ref="B96:B98"/>
    <mergeCell ref="I96:I98"/>
    <mergeCell ref="J96:J98"/>
    <mergeCell ref="H81:H82"/>
    <mergeCell ref="B85:B86"/>
    <mergeCell ref="C85:C86"/>
    <mergeCell ref="C94:L94"/>
    <mergeCell ref="C95:L95"/>
    <mergeCell ref="C91:L91"/>
    <mergeCell ref="J99:J100"/>
    <mergeCell ref="K99:K100"/>
    <mergeCell ref="A56:A61"/>
    <mergeCell ref="B56:B61"/>
    <mergeCell ref="C56:C61"/>
    <mergeCell ref="D56:D61"/>
    <mergeCell ref="E56:E61"/>
    <mergeCell ref="F56:F61"/>
    <mergeCell ref="G56:G61"/>
    <mergeCell ref="I56:I61"/>
    <mergeCell ref="A131:A136"/>
    <mergeCell ref="A107:A109"/>
    <mergeCell ref="A85:A86"/>
    <mergeCell ref="A96:A98"/>
    <mergeCell ref="A99:A100"/>
    <mergeCell ref="A125:A130"/>
    <mergeCell ref="H107:H109"/>
    <mergeCell ref="G107:G109"/>
    <mergeCell ref="F107:F109"/>
    <mergeCell ref="I107:I109"/>
    <mergeCell ref="B62:B63"/>
    <mergeCell ref="A62:A63"/>
    <mergeCell ref="H96:H98"/>
    <mergeCell ref="G96:G98"/>
    <mergeCell ref="F96:F98"/>
    <mergeCell ref="A81:A82"/>
    <mergeCell ref="C64:L64"/>
    <mergeCell ref="C65:L65"/>
    <mergeCell ref="L81:L82"/>
    <mergeCell ref="K96:K98"/>
    <mergeCell ref="L96:L98"/>
    <mergeCell ref="K85:K86"/>
    <mergeCell ref="D66:D69"/>
    <mergeCell ref="E66:E69"/>
    <mergeCell ref="F66:F69"/>
    <mergeCell ref="G66:G69"/>
    <mergeCell ref="I66:I69"/>
    <mergeCell ref="H66:H69"/>
    <mergeCell ref="C87:L87"/>
    <mergeCell ref="C88:L88"/>
    <mergeCell ref="C70:L70"/>
    <mergeCell ref="C71:L71"/>
    <mergeCell ref="C76:L76"/>
    <mergeCell ref="C77:L77"/>
    <mergeCell ref="J72:J75"/>
    <mergeCell ref="I81:I82"/>
    <mergeCell ref="J81:J82"/>
    <mergeCell ref="K81:K82"/>
    <mergeCell ref="C84:L84"/>
    <mergeCell ref="H85:H86"/>
    <mergeCell ref="G13:G15"/>
    <mergeCell ref="I13:I15"/>
    <mergeCell ref="J13:J15"/>
    <mergeCell ref="K13:K15"/>
    <mergeCell ref="L13:L15"/>
    <mergeCell ref="J56:J61"/>
    <mergeCell ref="K56:K61"/>
    <mergeCell ref="L56:L61"/>
    <mergeCell ref="H56:H61"/>
    <mergeCell ref="H13:H15"/>
    <mergeCell ref="C17:L17"/>
    <mergeCell ref="J21:J23"/>
    <mergeCell ref="K21:K23"/>
    <mergeCell ref="L21:L23"/>
    <mergeCell ref="J24:J25"/>
    <mergeCell ref="K24:K25"/>
    <mergeCell ref="L24:L25"/>
    <mergeCell ref="J28:J29"/>
    <mergeCell ref="K28:K29"/>
    <mergeCell ref="L28:L29"/>
    <mergeCell ref="C36:L36"/>
    <mergeCell ref="C37:L37"/>
    <mergeCell ref="C13:C15"/>
    <mergeCell ref="D13:D15"/>
    <mergeCell ref="A21:A23"/>
    <mergeCell ref="B21:B23"/>
    <mergeCell ref="C21:C23"/>
    <mergeCell ref="D21:D23"/>
    <mergeCell ref="E21:E23"/>
    <mergeCell ref="F21:F23"/>
    <mergeCell ref="G21:G23"/>
    <mergeCell ref="H21:H23"/>
    <mergeCell ref="I21:I23"/>
    <mergeCell ref="A24:A25"/>
    <mergeCell ref="B24:B25"/>
    <mergeCell ref="C24:C25"/>
    <mergeCell ref="D24:D25"/>
    <mergeCell ref="E24:E25"/>
    <mergeCell ref="F24:F25"/>
    <mergeCell ref="G24:G25"/>
    <mergeCell ref="H24:H25"/>
    <mergeCell ref="I24:I25"/>
    <mergeCell ref="A28:A29"/>
    <mergeCell ref="B28:B29"/>
    <mergeCell ref="C28:C29"/>
    <mergeCell ref="D28:D29"/>
    <mergeCell ref="E28:E29"/>
    <mergeCell ref="F28:F29"/>
    <mergeCell ref="G28:G29"/>
    <mergeCell ref="H28:H29"/>
    <mergeCell ref="I28:I29"/>
    <mergeCell ref="K72:K75"/>
    <mergeCell ref="L72:L75"/>
    <mergeCell ref="A72:A75"/>
    <mergeCell ref="B72:B75"/>
    <mergeCell ref="C72:C75"/>
    <mergeCell ref="D72:D75"/>
    <mergeCell ref="E72:E75"/>
    <mergeCell ref="F72:F75"/>
    <mergeCell ref="G72:G75"/>
    <mergeCell ref="H72:H75"/>
    <mergeCell ref="I72:I75"/>
  </mergeCells>
  <pageMargins left="0.7" right="0.7" top="0.75" bottom="0.75" header="0.3" footer="0.3"/>
  <pageSetup scale="3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Таблица 15</vt:lpstr>
      <vt:lpstr>'Таблица 15'!Заголовки_для_печати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Кулагина Юлия Андреевна</dc:creator>
  <cp:lastModifiedBy>Кулагина Юлия Андреевна</cp:lastModifiedBy>
  <cp:lastPrinted>2019-05-15T11:46:15Z</cp:lastPrinted>
  <dcterms:created xsi:type="dcterms:W3CDTF">2019-03-20T13:02:15Z</dcterms:created>
  <dcterms:modified xsi:type="dcterms:W3CDTF">2019-05-16T10:24:22Z</dcterms:modified>
</cp:coreProperties>
</file>