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930" windowWidth="24240" windowHeight="9750"/>
  </bookViews>
  <sheets>
    <sheet name="Таблица 15" sheetId="1" r:id="rId1"/>
    <sheet name="Лист1" sheetId="2" r:id="rId2"/>
  </sheets>
  <definedNames>
    <definedName name="_xlnm.Print_Titles" localSheetId="0">'Таблица 15'!$4:$6</definedName>
  </definedNames>
  <calcPr calcId="145621"/>
</workbook>
</file>

<file path=xl/calcChain.xml><?xml version="1.0" encoding="utf-8"?>
<calcChain xmlns="http://schemas.openxmlformats.org/spreadsheetml/2006/main">
  <c r="L89" i="1" l="1"/>
  <c r="K89" i="1"/>
  <c r="I89" i="1"/>
  <c r="L81" i="1"/>
  <c r="K81" i="1"/>
  <c r="I81" i="1"/>
  <c r="L71" i="1"/>
  <c r="K71" i="1"/>
  <c r="I71" i="1"/>
  <c r="I52" i="1"/>
  <c r="L52" i="1" l="1"/>
  <c r="K52" i="1"/>
  <c r="L45" i="1"/>
  <c r="K45" i="1"/>
  <c r="I45" i="1"/>
  <c r="L39" i="1" l="1"/>
  <c r="K39" i="1"/>
  <c r="I39" i="1"/>
  <c r="L24" i="1"/>
  <c r="K24" i="1"/>
  <c r="I24" i="1"/>
  <c r="L11" i="1"/>
  <c r="K11" i="1"/>
  <c r="I11" i="1"/>
  <c r="K10" i="1" l="1"/>
  <c r="L10" i="1"/>
  <c r="I10" i="1"/>
  <c r="J88" i="1"/>
  <c r="J74" i="1"/>
  <c r="J71" i="1" s="1"/>
  <c r="J69" i="1"/>
  <c r="J64" i="1"/>
  <c r="J59" i="1"/>
  <c r="J57" i="1"/>
  <c r="J50" i="1"/>
  <c r="J47" i="1"/>
  <c r="J31" i="1"/>
  <c r="J24" i="1" s="1"/>
  <c r="J15" i="1"/>
  <c r="J11" i="1" s="1"/>
  <c r="J87" i="1"/>
  <c r="J86" i="1"/>
  <c r="J85" i="1"/>
  <c r="J44" i="1"/>
  <c r="J39" i="1" s="1"/>
  <c r="J81" i="1" l="1"/>
  <c r="J45" i="1"/>
  <c r="J52" i="1"/>
  <c r="J10" i="1" l="1"/>
</calcChain>
</file>

<file path=xl/sharedStrings.xml><?xml version="1.0" encoding="utf-8"?>
<sst xmlns="http://schemas.openxmlformats.org/spreadsheetml/2006/main" count="379" uniqueCount="198">
  <si>
    <t>X</t>
  </si>
  <si>
    <t>Остапенко Г. А., Начальник Управления информационных ресурсов и технологий, Федеральная служба государственной статистики</t>
  </si>
  <si>
    <t>Х</t>
  </si>
  <si>
    <t>9.7.1</t>
  </si>
  <si>
    <t>Воробьева Н.В. (Федеральная служба государственной статистики), Начальник Управления организации статистического наблюдения и контроля</t>
  </si>
  <si>
    <t>Остапенко Г.А., Начальник Управления информационных ресурсов и технологий, Федеральная служба государственной статистики</t>
  </si>
  <si>
    <t xml:space="preserve"> Федеральная служба государственной статистики</t>
  </si>
  <si>
    <t>Бранов А.А., Начальник Управления делами, Федеральная служба государственной статистики</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</si>
  <si>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</si>
  <si>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9.3.2</t>
  </si>
  <si>
    <t>Остапенко Г.А. (Федеральная служба государственной статистики), Начальник Управления информационных ресурсов и технологий</t>
  </si>
  <si>
    <t>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для организации подготовки сельскохозяйственной микропереписи, этап 2020 года.</t>
  </si>
  <si>
    <t>Государственная программа 15. Экономическое развитие и инновационная экономика.</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</si>
  <si>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</si>
  <si>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</si>
  <si>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</si>
  <si>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</si>
  <si>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</si>
  <si>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</si>
  <si>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</si>
  <si>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</si>
  <si>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31.12.2021</t>
  </si>
  <si>
    <t>9.1.2</t>
  </si>
  <si>
    <t>Мероприятие 9.1.2 Организация работы по сбору, обработке и распространению официальной статистической информации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</si>
  <si>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</si>
  <si>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</si>
  <si>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</si>
  <si>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</si>
  <si>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</si>
  <si>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</si>
  <si>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Мероприятие 9.2.2  Организационные мероприятия по подготовке, проведению и формированию итогов Всероссийской переписи населения 2020 года</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</si>
  <si>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</si>
  <si>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</si>
  <si>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9.3</t>
  </si>
  <si>
    <t>Основное мероприятие 9.3 Подготовка, проведение и подведение итогов всероссийских сельскохозяйственных переписей (микропереписей)</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</si>
  <si>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</si>
  <si>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</si>
  <si>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</si>
  <si>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</si>
  <si>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</si>
  <si>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9.4.3</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</si>
  <si>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</si>
  <si>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</si>
  <si>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9.5.2</t>
  </si>
  <si>
    <t>Фролова Е.Б., Начальник Управления статистики уровня жизни и обследований домашних хозяйств , Федеральная служба государственной статистики</t>
  </si>
  <si>
    <t>9.5.3</t>
  </si>
  <si>
    <t>9.5.4</t>
  </si>
  <si>
    <t>9.5.5</t>
  </si>
  <si>
    <t>30.04.2020</t>
  </si>
  <si>
    <t>Зайнуллина З.Ж., Начальник Управления статистики труда, Федеральная служба государственной статистики</t>
  </si>
  <si>
    <t>31.12.2020</t>
  </si>
  <si>
    <t>Дудорова О.Ю., Начальник Управления статистики образования, науки и инноваций, Федеральная служба государственной статистики</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</si>
  <si>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</si>
  <si>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</si>
  <si>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</si>
  <si>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</si>
  <si>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</si>
  <si>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</si>
  <si>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9.6.3</t>
  </si>
  <si>
    <t>Мероприятие 9.6.3 Подготовка, проведение и обработка итогов выборочного наблюдения за деятельностью хозяйств населения</t>
  </si>
  <si>
    <t>9.7</t>
  </si>
  <si>
    <t>Основное мероприятие 9.7 Развитие системы государственной статистики</t>
  </si>
  <si>
    <t>9.7.2</t>
  </si>
  <si>
    <t>9.7.3</t>
  </si>
  <si>
    <t>Мероприятие 9.7.3 Совершенствование социальной статистики</t>
  </si>
  <si>
    <t>9.7.4</t>
  </si>
  <si>
    <t>Мероприятие 9.7.4 Развитие кадрового потенциала</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</si>
  <si>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</si>
  <si>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</si>
  <si>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</si>
  <si>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</si>
  <si>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</si>
  <si>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Ответственный исполнитель: Министерство экономического развития Российской Федерации</t>
    </r>
  </si>
  <si>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</si>
  <si>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</si>
  <si>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</si>
  <si>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</si>
  <si>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</si>
  <si>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</si>
  <si>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</si>
  <si>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</si>
  <si>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</si>
  <si>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</si>
  <si>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</si>
  <si>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</si>
  <si>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</si>
  <si>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</si>
  <si>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</si>
  <si>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</si>
  <si>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</si>
  <si>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</si>
  <si>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</si>
  <si>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</si>
  <si>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</si>
  <si>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</si>
  <si>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</si>
  <si>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</si>
  <si>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</si>
  <si>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r>
      <t>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этап 2020 года.</t>
    </r>
    <r>
      <rPr>
        <sz val="14"/>
        <color rgb="FF000000"/>
        <rFont val="Times New Roman"/>
        <family val="1"/>
        <charset val="204"/>
      </rPr>
      <t xml:space="preserve">
</t>
    </r>
  </si>
  <si>
    <r>
      <t>Проводится подготовка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t>
    </r>
    <r>
      <rPr>
        <sz val="14"/>
        <color rgb="FF000000"/>
        <rFont val="Times New Roman"/>
        <family val="1"/>
        <charset val="204"/>
      </rPr>
      <t xml:space="preserve">
</t>
    </r>
  </si>
  <si>
    <r>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Интернет-портале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8 января по 28 февраля 2020 года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r>
    <r>
      <rPr>
        <sz val="14"/>
        <color rgb="FF000000"/>
        <rFont val="Times New Roman"/>
        <family val="1"/>
        <charset val="204"/>
      </rPr>
      <t xml:space="preserve">
</t>
    </r>
  </si>
  <si>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</si>
  <si>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 показателям, закрепленным за Росстатом</t>
  </si>
  <si>
    <t>Бугакова Н.С. (Федеральная служба государственной статистики), Начальник Управления сводных статистических работ и общественных связей</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</si>
  <si>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</si>
  <si>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(Федеральная служба государственной статистики), Начальник Аналитического управления</t>
  </si>
  <si>
    <t>9.1.3</t>
  </si>
  <si>
    <t>9.2.2.2</t>
  </si>
  <si>
    <t>Контрольное событие 9.2.2.2.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</si>
  <si>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9.2.4</t>
  </si>
  <si>
    <t>Мероприятие 9.2.4. Обработка материалов Всероссийской переписи населения 2020 года</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</si>
  <si>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</si>
  <si>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</si>
  <si>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Бранов А.А. (Федеральная служба государственной статистики), Начальник Управления делами</t>
  </si>
  <si>
    <t>Мероприятие 9.4.2 Организационные мероприятия по подготовке и поведению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</si>
  <si>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9.4.2</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</si>
  <si>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</si>
  <si>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(Федеральная служба государственной статистики), Начальник Управления статистики затрат и выпуска</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</si>
  <si>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</si>
  <si>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</si>
  <si>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(Федеральная служба государственной статистики), Начальник Управления статистики предприятий</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</si>
  <si>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</si>
  <si>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</si>
  <si>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</si>
  <si>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</si>
  <si>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Мероприятие 9.5.2 Организация и проведение выборочного наблюдения доходов населения и участия в социальных программах</t>
  </si>
  <si>
    <t>Мероприятие 9.5.3 Организация и проведение комплексного наблюдения условий жизни населения</t>
  </si>
  <si>
    <t>Мероприятие 9.5.4 Организация и проведение выборочного наблюдения использования суточного фонда времени населением</t>
  </si>
  <si>
    <t>9.5.4.1</t>
  </si>
  <si>
    <t>Контрольное событие 9.5.4.1. Опубликованы итоги выборочного наблюдения использования суточного фонда времени населением 2019 года</t>
  </si>
  <si>
    <t>Мероприятие 9.5.5 Организация и проведение выборочного наблюдения  участия населения в непрерывном образовании</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</si>
  <si>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</si>
  <si>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</si>
  <si>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9.5.6.1</t>
  </si>
  <si>
    <t>Контрольное событие 9.5.6.1.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2019 году</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</si>
  <si>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</si>
  <si>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</si>
  <si>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Мероприятие 9.7.2 Развитие современной структуры и технологии систем сбора, обработки и распространения данных</t>
  </si>
  <si>
    <t>Оксенойт Г.К. (Федеральная служба государственной статистики), начальник Управление статистики зарубежных стран и международных статистических проектов</t>
  </si>
  <si>
    <t>9.7.5</t>
  </si>
  <si>
    <t>Мероприятие 9.7.5.  Управление проектом «Развитие системы государственной статистики - 2»</t>
  </si>
  <si>
    <t>Мероприятие 9.7.1.  Модернизация методологии экономической статистики в части Системы природно-экономического учета</t>
  </si>
  <si>
    <t>Наименование государственной программы: Экономическое развитие и инновационная экономика.                                                    Отчетный период II квартал 2020 г.</t>
  </si>
  <si>
    <t>9.1.2.1</t>
  </si>
  <si>
    <t>Контрольное событие 9.1.2.1 Подготовлен отчет о результатах выполнения Плана научно-исследовательских работ Росстата на 2019 год</t>
  </si>
  <si>
    <t>9.2.2.1</t>
  </si>
  <si>
    <t>Контрольное событие 9.2.2.1. Доведены субвенции до органов исполнительной власти субъектов Российской Федерации уполномоченных по вопросам подготовки, проведения и подведения итогов Всероссийской переписи населения 2020 года</t>
  </si>
  <si>
    <t>9.5.3.1</t>
  </si>
  <si>
    <t>Контрольное событие 9.5.3.1. Утвержден приказ Росстата о Календарном плане подготовки, проведения  и обработки Комплексного наблюдения условий жизни населения на 2020 год</t>
  </si>
  <si>
    <t>9.5.5.1</t>
  </si>
  <si>
    <t xml:space="preserve">Контрольное событие 9.5.5.1. Утвержден приказ Росстата о Календарном плане подготовки и проведения выборочного наблюдения
участия населения в непрерывном образовании 2020 года
</t>
  </si>
  <si>
    <t>9.5.9.1</t>
  </si>
  <si>
    <t>Контрольное событие 9.5.9.1. Опубликованы статистические данные, характеризующие уровень занятости женщин, имеющих детей дошкольного возраста</t>
  </si>
  <si>
    <t>Контрольное событие 9.6.1.1. Опубликованы итоги выборочных обследований рабочей силы</t>
  </si>
  <si>
    <t>9.6.1.1</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</si>
  <si>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</si>
  <si>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</si>
  <si>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9.7.1.1</t>
  </si>
  <si>
    <t>Контрольное событие 9.7.1.1. Разработаны методологические подходы по поэтапному внедрению в статистическую практику приоритетных счетов Системы природно-экономического учета</t>
  </si>
  <si>
    <t xml:space="preserve">В феврале 2020 г. подготовлен отчет о результатах выполнения Плана научно-исследовательских работ Росстата за 2019 год. 
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в 2020 году за счет средств текущего финансирования НИОКР предусмотрено к выполнению научными организациями на контрактной основе 7 научно-исследовательских работ. 
В соответствии с заключенными государственными контрактами осуществляется сопровождение Информационно-вычислительной системы Росстата.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(извещение от 26.03.2020 № 0173100011920000011);
-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от 30.03.2020 №0173100011920000018);
-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(извещение от 30.03.2020 № 0173100011920000019);
-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(извещение  от 22.04.2020 №0173100011920000039).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</si>
  <si>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310 работ. 
Сформирована и размещена на интернет-портале Росстата  в  рубрике "Региональная статистика"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25.04. 2019  № 193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 4 постановления Правительства Российской Федерации от 17.07.2019  № 915 информация направлена в Минэкономразвития России письмами от 15.04.2020 № СО-04-3/354-ПМ и от 29.04.2020 № КЛ-06-5/399-ПМ.
</t>
    </r>
    <r>
      <rPr>
        <sz val="14"/>
        <color rgb="FF000000"/>
        <rFont val="Times New Roman"/>
        <family val="1"/>
        <charset val="204"/>
      </rPr>
      <t xml:space="preserve">
</t>
    </r>
  </si>
  <si>
    <r>
      <t xml:space="preserve">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в 2020 году за счет средств текущего финансирования НИОКР предусмотрено к выполнению научными организациями на контрактной основе 7 научно-исследовательских работ.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За 4 месяца 2020 года утверждены и размещены на официальном сайте единой информационной системы в сфере закупок 6 конкурсных документаций на выполнение научно-исследовательских работ по:
-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(извещение от 26.03.2020 № 0173100011920000011);
 -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(извещение от 30.03.2020 № 0173100011920000019);
-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(извещение от 08.04.2020 № 0173100011920000029);
-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(извещение от 23.04.2020 №  0173100011920000040);
-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(извещение от 07.05.2020 № 0173100011920000050); 
-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(извещение от 29.04.2020 № 0173100011920000046 ).
</t>
    </r>
    <r>
      <rPr>
        <sz val="14"/>
        <color rgb="FF000000"/>
        <rFont val="Times New Roman"/>
        <family val="1"/>
        <charset val="204"/>
      </rPr>
      <t xml:space="preserve">
</t>
    </r>
  </si>
  <si>
    <t xml:space="preserve">Заключен государственный контракт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на:
-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от 30.03.2020 №0173100011920000018);
-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(извещение  от 22.04.2020 №0173100011920000039).
Заключены государственные контракты: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</si>
  <si>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Приказом Росстата утверждена методика расчета тиражей немашиночитаемых документов для проведения Всероссийской переписи населения 2020 года, согласно пункту 1.3.12 Календарного плана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03.02.2020 № 9-у).
Утверждены и размещены на официальном сайте единой информационной системы в сфере закупок (www.zakupki.gov.ru) конкурсные документации:
- на поставку средств обнаружения вторжений для обеспечения мероприятий проведения Всероссийской переписи населения 2020 года (извещение  от 08.04.2020 № 0173100011920000028).
-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(извещение  от 28.04.2020 №0173100011920000043);
-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(извещение  от 28.04.2020 №0173100011920000044);
-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(извещение  от 15.04.2020 № 0173100011920000030);
-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(извещение от   16.04.2020  № 0173100011920000031);
- по разработке рекомендаций по присоединению спецконтингентов к численности населения при Всероссийской переписи населения 2020 года (извещение от 16.04.2020 № 0173100011920000032);
-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(извещение от 16.04.2020 № 0173100011920000033).
Заключены государственные контракты:
- от 25.03.2020 года №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На основании распоряжения Праавительства РФ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07.02.2020 №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чередь) (за счет средств выделенных Росстату распоряжением Правительства Российской Федерации от 22 февраля 2020 г. № 410-р  из резервного фонда Правительства РФ, произведен  авансовый платеж в размере 90%);
- от 29.04.2020№31-ВПН-2020/ГМЦ-4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 (вторая очередь),  выделенных Росстату распоряжением Правительства Российской Федерации от 22 февраля 2020 г. № 410-р  из резервного фонда Правительства РФ.
</t>
  </si>
  <si>
    <t xml:space="preserve">Утверждены и размещены на официальном сайте единой информационной системы в сфере закупок (www.zakupki.gov.ru) конкурсные документации:
-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(извещение от   16.04.2020  № 0173100011920000031);
- по разработке рекомендаций по присоединению спецконтингентов к численности населения при Всероссийской переписи населения 2020 года (извещение от 16.04.2020 № 0173100011920000032);
-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(извещение от 16.04.2020 № 0173100011920000033).
По государственному контракту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По государственному контракту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созхдании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По государственному контракту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t>
  </si>
  <si>
    <t xml:space="preserve">Приказом Росстата утверждена методика расчета тиражей немашиночитаемых документов для проведения Всероссийской переписи населения 2020 года, согласно пункту 1.3.12 Календарного плана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03.02.2020 № 9-у). 
Подготовлен и направлен в Минэкономразвития России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(письмо от 22.04.2020 № ПМ-17-3/381-ПМ).
Заключены государственные контракты:
 от 25.03.2020 года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t>
  </si>
  <si>
    <t xml:space="preserve">Утверждены и размещены на официальном сайте единой информационной системы в сфере закупок (www.zakupki.gov.ru) конкурсные документации:
- на поставку средств обнаружения вторжений для обеспечения мероприятий проведения Всероссийской переписи населения 2020 года (извещение  от 08.04.2020 № 0173100011920000028).
-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(извещение  от 28.04.2020 №0173100011920000043);
-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(извещение  от 28.04.2020 №0173100011920000044);
-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(извещение  от 15.04.2020 № 0173100011920000030).
На основании распоряжения Праавительства РФ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 февраля 2020 г. № 410-р  из резервного фонда Правительства РФ, произведен  авансовый платеж в размере 90%);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</si>
  <si>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На основании распоряжения Праавительства РФ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 государственный контракт:
-  от 29.04.2020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В территориальных органах Росстата заключены гражданско-правовые договора с временным персоналом (Администраторы ЛВС) на выполнение работ,  связанных с подготовкой к Всероссийской переписи населения 2020 года.
</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</si>
  <si>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</si>
  <si>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</si>
  <si>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 xml:space="preserve">Утверждены и размещены на официальном сайте единой информационной системы в сфере закупок – zakupki.gov.ru конкурсные документации:
- на оказание услуг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 по апробации методологии и организации проведения сельскохозяйственной микропереписи 2021 года (извещение от 31.03.2020 № 0173100011920000024).
Подготовлена конкурсная документация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Доведены бюджетные ассигнования до территориальных органов Росстата на заключение договоров с привлекаемым персоналом, на командировочные расходы, закупку транспортных услуг и услуг связи.
</t>
  </si>
  <si>
    <t>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сентябрь текущего года в соответствии с Приказом № 134 от 19.03.2020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27.12.2019 № 821). Доведены средства до территориальных органов Росстата на оплату командировочных расходов.</t>
  </si>
  <si>
    <t xml:space="preserve">Утверждены и размещены на официальном сайте единой информационной системы в сфере закупок – zakupki.gov.ru конкурсные документации на выполнение научно-исследовательских работ:
- по разработке рекомендаций по построению нефинансовых счетов сектора домашних хозяйств (извещение от 26.03.2020 № 0173100011920000012);
-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(извещение от 21.04.2020  № 0173100011920000035);
-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(извещение от 21.04.2020  № 0173100011920000036);
- по разработке рекомендаций по формированию и актуализации состава групп продуктов в соответствии с ОКПД2 для проведения федералного статистического наблюдения за затратами на производство и продажу продукции за 2021 год для нефинансовых коммерческих организаций (извещение от 21.04.2020  № 0173100011920000037);
-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(извещение от 21.04.2020  № 0173100011920000038); 
- по разработке методов математического моделирования оценок показателей таблиц ресурсов и использования товаров и услуг в постоянных ценах (извещение от 24.04.2020 № 0173100011920000041);
- по разработке подходов к организации федерального статистического наблюдения за атратами на производство и продажу продукции за 2021 год с учетом типов хозяйствующих субъектов (извещение от 24.04.2020 № 0173100011920000042).
</t>
  </si>
  <si>
    <t xml:space="preserve">Приказами Росстата утверждены:
- Анкета выборочного наблюдения участия населения в непрерывном образовании (от 10.02.2020 
№ 52);
- Календарный план подготовки, проведения и обработки итогов выборочного наблюдения  участия населения в непрерывном образовании на 2020 год (от 28.02.2020 № 97);
-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(от 27.02.2020 № 86);
- Календарный план подготовки, проведения и  обработки итогов Комплексного наблюдения условий жизни населения на 2020-2021 годы (от 13.02.2020  № 63);
- изменения в Календарный план подготовки, проведения и обработки итогов Комплексного наблюдения условий жизни населения на 2020-2021 годы (от 31.03.2020 № 175);
-  основные методологические и организационные положения по проведению выборочного наблюдения участия населения в непрерывном образовании в 2020 году (от 09.04.2020 №191);
В январе –апреле  2020 г. :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продолжается оказание методологической поддержки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продолжались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продолжались работы по анализу и корректировке обобщенного информационного  фонда выборочного наблюдения использования суточного фонда времени населением;
- продолжались работы по подготовке наблюдения условий жизни  граждан старшего поколения  с учетом дополнительной целевой выборки  10 тыс. домохозяйств;
- опубликованы итоги  Выборочного наблюдения доходов населения и участия в социальных программах 2019 года в системе открытого доступа на официальном сайте Росстата в информационно-телекоммуникационной сети «Интернет»: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 продолжалась работа по актуализации программы и подготовке приказа Росстата об утверждении инструментария комплексного наблюдения условий жизни населения;
- опубликованы предварительные итоги выборочного наблюдения использования суточного фонда времени населением в ЕМИСС;
- продолжались работы по подготовке наблюдения условий жизни  граждан старшего поколения  с учетом дополнительной целевой выборки  10 тыс. домохозяйств.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апреле выполнены работы по :
- информационно-технологическому сопровождению в I квартале 2020 года;
- сормированы базы данных обобщенного информационного фонда;
-сформированы итоговые (регламентные) таблицы с данными по субъектам Российской Федерации 3-я очередь;
- проведен формально-логический  контроль первичного информационного фонда.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(извещение от 31.03.2020 № 0173100011920000021);
-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от 21.04.2020  0173100011920000034);
-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(извещение от 30.04.2020 № 0173100011920000047).
</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</si>
  <si>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апреле 2020 г. продолжались работы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t>
  </si>
  <si>
    <r>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сентябрь текущего года в соответствии с Приказом № 134 от 19.03.2020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27.12.2019 № 821).
Утверждены и размещены на официальном сайте единой информационной системы в сфере закупок – zakupki.gov.ru конкурсные документации на выполнение научно-исследовательских работ:
- по разработке рекомендаций по построению нефинансовых счетов сектора домашних хозяйств (извещение от 26.03.2020 № 0173100011920000012);
-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(извещение от 21.04.2020  № 0173100011920000035);
-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(извещение от 21.04.2020  № 0173100011920000036);
- по разработке рекомендаций по формированию и актуализации состава групп продуктов в соответствии с ОКПД2 для проведения федералного статистического наблюдения за затратами на производство и продажу продукции за 2021 год для нефинансовых коммерческих организаций (извещение от 21.04.2020  № 0173100011920000037);
-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(извещение от 21.04.2020  № 0173100011920000038); 
- по разработке методов математического моделирования оценок показателей таблиц ресурсов и использования товаров и услуг в постоянных ценах (извещение от 24.04.2020 № 0173100011920000041);
- по разработке подходов к организации федерального статистического наблюдения за атратами на производство и продажу продукции за 2021 год с учетом типов хозяйствующих субъектов (извещение от 24.04.2020 № 0173100011920000042).
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этап 2020 года.
</t>
    </r>
    <r>
      <rPr>
        <sz val="14"/>
        <color rgb="FF000000"/>
        <rFont val="Times New Roman"/>
        <family val="1"/>
        <charset val="204"/>
      </rPr>
      <t xml:space="preserve">
</t>
    </r>
  </si>
  <si>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январе-феврале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продолжается оказание методологической поддержки ТОГСам по вопросам проведения наблюдения и заполнения вопросников на Портале ПК СДП;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В марте –апреле 2020 г.:
- опубликованы  итоги  Выборочного наблюдения доходов населения и участия в социальных программах 2019 года в системе открытого доступа на официальном сайте Росстата в информационно-телекоммуникационной сети «Интернет»: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от 21.04.2020  0173100011920000034).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t>
  </si>
  <si>
    <t xml:space="preserve">В феврале 2020 г. приказом Росстата от 13.02.2020 г. № 63 утвержден Календарный план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апреле выполнены работы по :
- информационно-технологическому сопровождению в I квартале 2020 года;
- сормированы базы данных обобщенного информационного фонда;
-сформированы итоговые (регламентные) таблицы с данными по субъектам Российской Федерации 3-я очередь;
- проведен формально-логический  контроль первичного информационного фонда.
В марте 2020 г.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В апреле 2020 г. продолжались работы по актуализации программы и подготовке приказа Росстата об утверждении инструментария  комплексного наблюдения условий жизни населения.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от 21.04.2020  0173100011920000034).
</t>
  </si>
  <si>
    <t xml:space="preserve">В январе-феврале 2020 г. проводился анализ  сформированного обобщенного информационного  фонда выборочного наблюдения использования суточного фонда времени населением.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марте 2020 г. продолжались работы по анализу и корректировке  обобщенного информационного  фонда выборочного наблюдения использования суточного фонда времени населением.
В апреле 2020 г. опубликованы метаданные по выборочному наблюдению использования суточного фонда времени населением.
</t>
  </si>
  <si>
    <r>
      <t xml:space="preserve">Приказами Росстата утверждены:
- Анкета выборочного наблюдения участия населения в непрерывном образовании (от 10.02.2020 
№ 52); 
- Календарный план подготовки, проведения и обработки итогов выборочного наблюдения  участия населения в непрерывном образовании на 2020 год (от 28.02.2020 № 97);
-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(от 27.02.2020 № 86);
- основные методологические и организационные положения по проведению выборочного наблюдения участия населения в непрерывном образовании в 2020 году (от 09.04.2020 №191).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(извещение от 31.03.2020 № 0173100011920000021);
-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(извещение от 30.04.2020 № 0173100011920000047).
</t>
    </r>
    <r>
      <rPr>
        <sz val="14"/>
        <color rgb="FF000000"/>
        <rFont val="Times New Roman"/>
        <family val="1"/>
        <charset val="204"/>
      </rPr>
      <t xml:space="preserve">
</t>
    </r>
  </si>
  <si>
    <r>
      <t xml:space="preserve">В январе - феврале 2020 г.  проводились работы по подготовке наблюдения условий жизни  граждан старшего поколения с учетом дополнительной целевой выборки 10 тыс. домохозяйств.
В марте - апреле 2020 г. продолжались работы по подготовке наблюдения условий жизни  граждан старшего поколения  с учетом дополнительной целевой выборки  10 тыс. домохозяйств.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от 21.04.2020  0173100011920000034).
</t>
    </r>
    <r>
      <rPr>
        <sz val="14"/>
        <color rgb="FF000000"/>
        <rFont val="Times New Roman"/>
        <family val="1"/>
        <charset val="204"/>
      </rPr>
      <t xml:space="preserve">
</t>
    </r>
  </si>
  <si>
    <t xml:space="preserve">Приказами Росстата утверждены:
-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(от 30.12.2019 № 829);
-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хоязйств граждан (от 04.12.2019 № 740).
В январе - апреле 2020 г. проводились: 
-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(https://gks.ru/compendium/document/13265), за март 2020 года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сайте Росстата 05.02.2020  и дополнены 15.04.2020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В марте 2020 г. территориальные органы Росстата завершили формирование выборочной совокупности ЛПХ на I полугодие 2020 г. 
Ведутся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(извещение от 27.03.2020 № 0173100011920000016);
-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(извещение от 31.03.2020 № 0173100011920000020). 
-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(извещение от 31.03.2020 №  0173100011920000022);
-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(извещение от 02.04.2020 № 0173100011920000026).
Заключен государственный контракт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Выполнены работы по информационно-технологическому сопровождению в I квартале 2020 года.
</t>
  </si>
  <si>
    <t xml:space="preserve">В январе - апреле 2020 г.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(https://gks.ru/compendium/document/13265); за март 2020 года –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Ведутся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(извещение от 27.03.2020 № 0173100011920000016);
-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(извещение от 31.03.2020 № 0173100011920000020);
-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(извещение от 02.04.2020 № 0173100011920000026).
</t>
  </si>
  <si>
    <t xml:space="preserve">В январе – апреле 2020 года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сайте Росстата 05.02.2020  и дополнены 15.04.2020 (https://gks.ru/labor_market_employment_salaries).
Заключен государственный контракт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Выполнены работы по информационно-технологическому сопровождению в I квартале 2020 года.
</t>
  </si>
  <si>
    <t xml:space="preserve">Приказами Росстата утверждены:
-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(от 30.12.2019 № 829);
-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хоязйств граждан (от 04.12.2019 № 740 с изменениями).
В январе - апреле 2020 г. проведены: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Утверждждена и размещена на официальном сайте единой информационной системы в сфере закупок (www.zakupki.gov.ru) конкурсная документация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(извещение от 31.03.2020 №  0173100011920000022).
Территориальными органами Росстата завершено формирование выборочной совокупности ЛПХ на  I  полугодие 2020 г.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t>
  </si>
  <si>
    <t xml:space="preserve">Плановые проектные документы (План закупок, План реализации и Бюджет Проекта) на 2020 год согласованы с Минэкономразвития и Минфином, утверждены Межведомственным  координационным советом по реализации Проекта РСГС-2 (далее – МКС) и руководителем Росстата (18 марта 2020 г.). 
Осуществлялась текущая работа по проведению конкурсных процедур в соответствии с Планом закупок Проекта.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и 3-й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В рамках реализации контракта № ST2/2/A.1.21 от 29.08.2018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№2 от 27.01.2020).
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
</t>
  </si>
  <si>
    <t xml:space="preserve">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и 3-й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Оплата по контрактам за выполненные этапы работ осуществлена из остатков средств финансирования, полученных в предыдущие периоды и находящихся на специальных счетах на 01.01.2020 г.
</t>
  </si>
  <si>
    <r>
      <t>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оплата осуществлена из остатков средств финансирования, полученных в предыдущие периоды и находящихся на специальных счетах на 01.01.2020 г.).</t>
    </r>
    <r>
      <rPr>
        <sz val="14"/>
        <color rgb="FF000000"/>
        <rFont val="Times New Roman"/>
        <family val="1"/>
        <charset val="204"/>
      </rPr>
      <t xml:space="preserve">
</t>
    </r>
  </si>
  <si>
    <r>
      <t xml:space="preserve">Проводилась работа по подготовке и согласованию плана учебных мероприятий для сотрудников Росстата на 2020 г.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t>
    </r>
    <r>
      <rPr>
        <sz val="14"/>
        <color rgb="FF000000"/>
        <rFont val="Times New Roman"/>
        <family val="1"/>
        <charset val="204"/>
      </rPr>
      <t xml:space="preserve">
</t>
    </r>
  </si>
  <si>
    <t>Плановые проектные документы (План закупок, План реализации и Бюджет Проекта) на 2020 год согласованы с Минэкономразвития и Минфином, утверждены МКС и руководителем Росстата (18.03.2020 г.). Осуществлялась текущая работа по проведению конкурсных процедур в соответствии с Планом закупок Проекта.</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</si>
  <si>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в 2020 году (от 03.03.2020 № 102);
Основные методологические и организационные положения Выборочного федерального статистического наблюдения состояния здоровья населения (27.03.2020 № 164).
Разработаны и утверждены заместителем руководителя Росстата Смеловым П.А. технические задания на выполнение научно 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Утверждена и размещена на официальном сайте единой информационной системы в сфере закупок (www.zakupki.gov.ru) конкурсная документация на выполнение работ по:
- разработке рекомендаций по доработке программы выборочного наблюдения состояния здоровья населения в 2020 году и анализу его итогов (извещение о проведении открытого конкурса от 26.03.2020  № 0173100011920000014).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</si>
  <si>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в 2020 году (от 03.03.2020 № 102);
Основные методологические и организационные положения Выборочного федерального статистического наблюдения состояния здоровья населения (27.03.2020 № 164).
Разработаны и утверждены заместителем руководителя Росстата Смеловым П.А. технические задания на выполнение научно 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Утверждена и размещена на официальном сайте единой информационной системы в сфере закупок (www.zakupki.gov.ru) конкурсная документация на выполнение работ по:
- разработке рекомендаций по доработке программы выборочного наблюдения состояния здоровья населения в 2020 году и анализу его итогов (извещение о проведении открытого конкурса от 26.03.2020  № 0173100011920000014).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t>
  </si>
  <si>
    <t>Во исполнении п. 2  поручения правительства Российской Федерации от 13.04.2020 г. №ММ-П13-3344кв Федеральная служба государственной статистики представила предложения по увеличению бюджетных ассигнований резервного фонда Правительства Российской Федерации в I этапе. (пункт 7 перечня поручений по итогам совещания по экономическим вопросам 21 марта 2020 г. №ММ-П13-2167 и письмо Аппарата Правительства Российской Федерации от 31 марта 2020г. П13-17317)</t>
  </si>
  <si>
    <t xml:space="preserve">Утверждены приказами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Ведутся работы по разработке технического задания на выполнение работ, связанных с развитием и сопровождением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для организации подготовки сельскохозяйственной микропереписи, этап 2020 года.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Утверждены и размещены на официальном сайте единой информационной системы в сфере закупок – zakupki.gov.ru конкурсные документации:
-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(извещение от 27.03.2020 № 0173100011920000015);
- на оказание услуг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 по апробации методологии и организации проведения сельскохозяйственной микропереписи 2021 года (извещение от 31.03.2020 № 0173100011920000024).
Подготовлена конкурсная документация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t>
  </si>
  <si>
    <t xml:space="preserve">Утверждены приказами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Утверждены и размещены на официальном сайте единой информационной системы в сфере закупок – zakupki.gov.ru конкурсные документации: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(извещение от  27.03.2020 № 0173100011920000015).
</t>
  </si>
  <si>
    <t xml:space="preserve">В рамках реализации контракта № ST2/2/A.1.21 от 29.08.2018 разработана методология построения Системы экономических счетов окружающей природной среды  (работы по контракту полностью завершены и приняты Заказчиком, Акт №2 от 27.01.2020).
</t>
  </si>
  <si>
    <t xml:space="preserve">Контрольное событие 9.2.2.1  Бюджетные ассигнования доведены до органов исполнительной власти субъектов Российской Федерации позднее срока наступления контрольного события ввиду отсутствия у уполномоченных органов открытых лицевых счетов федерального казначейства. Незначительное опоздание наступления контрольного события не оказало влияния на дальнейшую реализацию мероприятия в целом, в следствии того что, основные мероприятия по Всероссийской переписи населения 2020 года изначально планировались на III квартал. </t>
  </si>
  <si>
    <t>Дополнительных мер нейтрализации/минимизации отклонений по контрольному событию не требуется, бюджетные ассигнования доведены в полном объеме.</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</si>
</sst>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sz val="14"/>
      <name val="Times New Roman"/>
      <family val="1"/>
      <charset val="204"/>
    </font>
    <font>
      <b/>
      <sz val="14"/>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72">
    <xf numFmtId="0" fontId="0" fillId="0" borderId="0" xfId="0" applyNumberFormat="1" applyFont="1"/>
    <xf numFmtId="0" fontId="1" fillId="0" borderId="0" xfId="0" applyNumberFormat="1" applyFont="1" applyFill="1"/>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0" fontId="4" fillId="0" borderId="1" xfId="0" applyNumberFormat="1" applyFont="1" applyFill="1" applyBorder="1" applyAlignment="1">
      <alignment horizontal="justify" vertical="top" wrapText="1"/>
    </xf>
    <xf numFmtId="49" fontId="2"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wrapText="1"/>
    </xf>
    <xf numFmtId="0" fontId="1" fillId="2" borderId="0" xfId="0" applyNumberFormat="1" applyFont="1" applyFill="1"/>
    <xf numFmtId="4" fontId="1" fillId="0" borderId="1"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49" fontId="1"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14" fontId="2"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0" fillId="0" borderId="0" xfId="0" applyNumberFormat="1" applyFont="1" applyAlignment="1">
      <alignment wrapText="1"/>
    </xf>
    <xf numFmtId="4" fontId="1" fillId="0" borderId="2"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4" fontId="2" fillId="0" borderId="4"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4" fillId="0" borderId="2" xfId="0" applyNumberFormat="1" applyFont="1" applyFill="1" applyBorder="1" applyAlignment="1">
      <alignment horizontal="justify" vertical="top" wrapText="1"/>
    </xf>
    <xf numFmtId="0" fontId="4" fillId="0" borderId="3" xfId="0" applyNumberFormat="1" applyFont="1" applyFill="1" applyBorder="1" applyAlignment="1">
      <alignment horizontal="justify"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center" vertical="top" wrapText="1"/>
    </xf>
    <xf numFmtId="0" fontId="2" fillId="0" borderId="4" xfId="0" applyNumberFormat="1" applyFont="1" applyFill="1" applyBorder="1" applyAlignment="1">
      <alignment horizontal="left" vertical="top" wrapText="1"/>
    </xf>
    <xf numFmtId="0" fontId="4" fillId="0" borderId="4"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xf numFmtId="0" fontId="1"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1" fillId="0" borderId="4" xfId="0" applyNumberFormat="1" applyFont="1" applyFill="1" applyBorder="1" applyAlignment="1">
      <alignment horizontal="justify"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tabSelected="1" view="pageBreakPreview" topLeftCell="A31" zoomScale="55" zoomScaleNormal="39" zoomScaleSheetLayoutView="55" workbookViewId="0">
      <selection activeCell="H31" sqref="H31"/>
    </sheetView>
  </sheetViews>
  <sheetFormatPr defaultColWidth="25" defaultRowHeight="18.75" x14ac:dyDescent="0.3"/>
  <cols>
    <col min="1" max="1" width="6.85546875" style="1" customWidth="1"/>
    <col min="2" max="2" width="30.42578125" style="1" customWidth="1"/>
    <col min="3" max="3" width="6.140625" style="1" customWidth="1"/>
    <col min="4" max="4" width="17.140625" style="1" customWidth="1"/>
    <col min="5" max="5" width="14.85546875" style="1" customWidth="1"/>
    <col min="6" max="6" width="16" style="1" customWidth="1"/>
    <col min="7" max="7" width="12.140625" style="1" customWidth="1"/>
    <col min="8" max="8" width="111.7109375" style="1" customWidth="1"/>
    <col min="9" max="9" width="18.28515625" style="1" customWidth="1"/>
    <col min="10" max="11" width="18" style="1" customWidth="1"/>
    <col min="12" max="12" width="18.42578125" style="1" customWidth="1"/>
    <col min="13" max="13" width="2.42578125" style="1" customWidth="1"/>
    <col min="14" max="16384" width="25" style="1"/>
  </cols>
  <sheetData>
    <row r="1" spans="1:12" ht="26.45" customHeight="1" x14ac:dyDescent="0.3">
      <c r="A1" s="65" t="s">
        <v>71</v>
      </c>
      <c r="B1" s="65"/>
      <c r="C1" s="65"/>
      <c r="D1" s="65"/>
      <c r="E1" s="65"/>
      <c r="F1" s="65"/>
      <c r="G1" s="65"/>
      <c r="H1" s="65"/>
      <c r="I1" s="65"/>
      <c r="J1" s="65"/>
      <c r="K1" s="65"/>
      <c r="L1" s="65"/>
    </row>
    <row r="2" spans="1:12" ht="26.45" customHeight="1" x14ac:dyDescent="0.3">
      <c r="A2" s="67" t="s">
        <v>142</v>
      </c>
      <c r="B2" s="68"/>
      <c r="C2" s="68"/>
      <c r="D2" s="68"/>
      <c r="E2" s="68"/>
      <c r="F2" s="68"/>
      <c r="G2" s="68"/>
      <c r="H2" s="68"/>
      <c r="I2" s="68"/>
      <c r="J2" s="68"/>
      <c r="K2" s="68"/>
      <c r="L2" s="68"/>
    </row>
    <row r="3" spans="1:12" ht="26.45" customHeight="1" x14ac:dyDescent="0.3">
      <c r="A3" s="68" t="s">
        <v>72</v>
      </c>
      <c r="B3" s="68"/>
      <c r="C3" s="68"/>
      <c r="D3" s="68"/>
      <c r="E3" s="68"/>
      <c r="F3" s="68"/>
      <c r="G3" s="68"/>
      <c r="H3" s="68"/>
      <c r="I3" s="68"/>
      <c r="J3" s="68"/>
      <c r="K3" s="68"/>
      <c r="L3" s="68"/>
    </row>
    <row r="4" spans="1:12" ht="69.95" customHeight="1" x14ac:dyDescent="0.3">
      <c r="A4" s="69" t="s">
        <v>73</v>
      </c>
      <c r="B4" s="69" t="s">
        <v>74</v>
      </c>
      <c r="C4" s="69" t="s">
        <v>75</v>
      </c>
      <c r="D4" s="69" t="s">
        <v>76</v>
      </c>
      <c r="E4" s="69" t="s">
        <v>77</v>
      </c>
      <c r="F4" s="69" t="s">
        <v>78</v>
      </c>
      <c r="G4" s="69" t="s">
        <v>79</v>
      </c>
      <c r="H4" s="69" t="s">
        <v>80</v>
      </c>
      <c r="I4" s="69" t="s">
        <v>81</v>
      </c>
      <c r="J4" s="69"/>
      <c r="K4" s="69"/>
      <c r="L4" s="69" t="s">
        <v>82</v>
      </c>
    </row>
    <row r="5" spans="1:12" ht="144.75" customHeight="1" x14ac:dyDescent="0.3">
      <c r="A5" s="69"/>
      <c r="B5" s="69"/>
      <c r="C5" s="69"/>
      <c r="D5" s="69"/>
      <c r="E5" s="69"/>
      <c r="F5" s="69"/>
      <c r="G5" s="69"/>
      <c r="H5" s="69"/>
      <c r="I5" s="17" t="s">
        <v>83</v>
      </c>
      <c r="J5" s="17" t="s">
        <v>84</v>
      </c>
      <c r="K5" s="17" t="s">
        <v>85</v>
      </c>
      <c r="L5" s="69"/>
    </row>
    <row r="6" spans="1:12" ht="23.25" customHeight="1" x14ac:dyDescent="0.3">
      <c r="A6" s="17" t="s">
        <v>86</v>
      </c>
      <c r="B6" s="17" t="s">
        <v>87</v>
      </c>
      <c r="C6" s="17" t="s">
        <v>88</v>
      </c>
      <c r="D6" s="17" t="s">
        <v>89</v>
      </c>
      <c r="E6" s="17" t="s">
        <v>90</v>
      </c>
      <c r="F6" s="17" t="s">
        <v>91</v>
      </c>
      <c r="G6" s="17" t="s">
        <v>92</v>
      </c>
      <c r="H6" s="17" t="s">
        <v>93</v>
      </c>
      <c r="I6" s="17" t="s">
        <v>94</v>
      </c>
      <c r="J6" s="17" t="s">
        <v>95</v>
      </c>
      <c r="K6" s="17" t="s">
        <v>96</v>
      </c>
      <c r="L6" s="17" t="s">
        <v>97</v>
      </c>
    </row>
    <row r="7" spans="1:12" ht="21.95" customHeight="1" x14ac:dyDescent="0.3">
      <c r="A7" s="65" t="s">
        <v>12</v>
      </c>
      <c r="B7" s="65"/>
      <c r="C7" s="65"/>
      <c r="D7" s="65"/>
      <c r="E7" s="65"/>
      <c r="F7" s="65"/>
      <c r="G7" s="65"/>
      <c r="H7" s="65"/>
      <c r="I7" s="65"/>
      <c r="J7" s="65"/>
      <c r="K7" s="65"/>
      <c r="L7" s="65"/>
    </row>
    <row r="8" spans="1:12" ht="24.75" customHeight="1" x14ac:dyDescent="0.3">
      <c r="A8" s="15"/>
      <c r="B8" s="16" t="s">
        <v>0</v>
      </c>
      <c r="C8" s="15" t="s">
        <v>0</v>
      </c>
      <c r="D8" s="15" t="s">
        <v>2</v>
      </c>
      <c r="E8" s="15" t="s">
        <v>2</v>
      </c>
      <c r="F8" s="15" t="s">
        <v>2</v>
      </c>
      <c r="G8" s="15" t="s">
        <v>2</v>
      </c>
      <c r="H8" s="15" t="s">
        <v>2</v>
      </c>
      <c r="I8" s="2"/>
      <c r="J8" s="2"/>
      <c r="K8" s="2"/>
      <c r="L8" s="2"/>
    </row>
    <row r="9" spans="1:12" ht="21.95" customHeight="1" x14ac:dyDescent="0.3">
      <c r="A9" s="65" t="s">
        <v>13</v>
      </c>
      <c r="B9" s="65"/>
      <c r="C9" s="65"/>
      <c r="D9" s="65"/>
      <c r="E9" s="65"/>
      <c r="F9" s="65"/>
      <c r="G9" s="65"/>
      <c r="H9" s="65"/>
      <c r="I9" s="65"/>
      <c r="J9" s="65"/>
      <c r="K9" s="65"/>
      <c r="L9" s="65"/>
    </row>
    <row r="10" spans="1:12" ht="28.5" customHeight="1" x14ac:dyDescent="0.3">
      <c r="A10" s="15"/>
      <c r="B10" s="15" t="s">
        <v>0</v>
      </c>
      <c r="C10" s="15" t="s">
        <v>0</v>
      </c>
      <c r="D10" s="15" t="s">
        <v>2</v>
      </c>
      <c r="E10" s="15" t="s">
        <v>2</v>
      </c>
      <c r="F10" s="15" t="s">
        <v>2</v>
      </c>
      <c r="G10" s="15" t="s">
        <v>2</v>
      </c>
      <c r="H10" s="15" t="s">
        <v>2</v>
      </c>
      <c r="I10" s="2">
        <f>I11+I24+I39+I45+I52+I71+I81+I89</f>
        <v>32038317.600000001</v>
      </c>
      <c r="J10" s="2">
        <f>J11+J24+J39+J45+J52+J71+J81+J89</f>
        <v>40245288.900000006</v>
      </c>
      <c r="K10" s="2">
        <f>K11+K24+K39+K45+K52+K71+K81+K89</f>
        <v>12501430.699999999</v>
      </c>
      <c r="L10" s="2">
        <f>L11+L24+L39+L45+L52+L71+L81+L89</f>
        <v>13500105.069999998</v>
      </c>
    </row>
    <row r="11" spans="1:12" ht="402.75" customHeight="1" x14ac:dyDescent="0.3">
      <c r="A11" s="44" t="s">
        <v>14</v>
      </c>
      <c r="B11" s="44" t="s">
        <v>15</v>
      </c>
      <c r="C11" s="44" t="s">
        <v>0</v>
      </c>
      <c r="D11" s="44" t="s">
        <v>16</v>
      </c>
      <c r="E11" s="44" t="s">
        <v>17</v>
      </c>
      <c r="F11" s="44"/>
      <c r="G11" s="44" t="s">
        <v>2</v>
      </c>
      <c r="H11" s="46" t="s">
        <v>159</v>
      </c>
      <c r="I11" s="38">
        <f>I15+I17+I20</f>
        <v>15288544.1</v>
      </c>
      <c r="J11" s="36">
        <f>J15+J17+J20</f>
        <v>13212370.700000003</v>
      </c>
      <c r="K11" s="38">
        <f>K15+K17+K20</f>
        <v>3801732.7</v>
      </c>
      <c r="L11" s="38">
        <f>L17+L15+L20</f>
        <v>1396239.7</v>
      </c>
    </row>
    <row r="12" spans="1:12" ht="389.25" customHeight="1" x14ac:dyDescent="0.3">
      <c r="A12" s="55"/>
      <c r="B12" s="55"/>
      <c r="C12" s="55"/>
      <c r="D12" s="55"/>
      <c r="E12" s="55"/>
      <c r="F12" s="55"/>
      <c r="G12" s="55"/>
      <c r="H12" s="66"/>
      <c r="I12" s="48"/>
      <c r="J12" s="64"/>
      <c r="K12" s="48"/>
      <c r="L12" s="48"/>
    </row>
    <row r="13" spans="1:12" ht="408.75" customHeight="1" x14ac:dyDescent="0.3">
      <c r="A13" s="55"/>
      <c r="B13" s="55"/>
      <c r="C13" s="55"/>
      <c r="D13" s="55"/>
      <c r="E13" s="55"/>
      <c r="F13" s="55"/>
      <c r="G13" s="55"/>
      <c r="H13" s="66"/>
      <c r="I13" s="48"/>
      <c r="J13" s="64"/>
      <c r="K13" s="48"/>
      <c r="L13" s="48"/>
    </row>
    <row r="14" spans="1:12" ht="60" customHeight="1" x14ac:dyDescent="0.3">
      <c r="A14" s="45"/>
      <c r="B14" s="45"/>
      <c r="C14" s="45"/>
      <c r="D14" s="45"/>
      <c r="E14" s="45"/>
      <c r="F14" s="45"/>
      <c r="G14" s="45"/>
      <c r="H14" s="47"/>
      <c r="I14" s="39"/>
      <c r="J14" s="37"/>
      <c r="K14" s="39"/>
      <c r="L14" s="39"/>
    </row>
    <row r="15" spans="1:12" ht="367.5" customHeight="1" x14ac:dyDescent="0.3">
      <c r="A15" s="15" t="s">
        <v>18</v>
      </c>
      <c r="B15" s="16" t="s">
        <v>19</v>
      </c>
      <c r="C15" s="15" t="s">
        <v>0</v>
      </c>
      <c r="D15" s="15" t="s">
        <v>20</v>
      </c>
      <c r="E15" s="6">
        <v>44926</v>
      </c>
      <c r="F15" s="15"/>
      <c r="G15" s="15" t="s">
        <v>2</v>
      </c>
      <c r="H15" s="11" t="s">
        <v>160</v>
      </c>
      <c r="I15" s="2">
        <v>12910499.5</v>
      </c>
      <c r="J15" s="13">
        <f>131.4+26581.3+732889+221332.5+6766920.5+2043609.8+54903.9+1000+23806.4+810774.9+1120+551.1+105307.1+2352.5+1529.8+3853.5+1163.7+839.4+963.6+3.3+3.8+2521+50402+1008.4+1200+1164.8</f>
        <v>10855933.700000003</v>
      </c>
      <c r="K15" s="2">
        <v>3691380.5</v>
      </c>
      <c r="L15" s="2">
        <v>534839.69999999995</v>
      </c>
    </row>
    <row r="16" spans="1:12" s="12" customFormat="1" ht="366" customHeight="1" x14ac:dyDescent="0.3">
      <c r="A16" s="22" t="s">
        <v>101</v>
      </c>
      <c r="B16" s="23" t="s">
        <v>102</v>
      </c>
      <c r="C16" s="19"/>
      <c r="D16" s="25" t="s">
        <v>103</v>
      </c>
      <c r="E16" s="24">
        <v>43950</v>
      </c>
      <c r="F16" s="24">
        <v>43950</v>
      </c>
      <c r="G16" s="19"/>
      <c r="H16" s="15" t="s">
        <v>0</v>
      </c>
      <c r="I16" s="15" t="s">
        <v>0</v>
      </c>
      <c r="J16" s="15" t="s">
        <v>0</v>
      </c>
      <c r="K16" s="15" t="s">
        <v>0</v>
      </c>
      <c r="L16" s="15" t="s">
        <v>0</v>
      </c>
    </row>
    <row r="17" spans="1:12" ht="409.6" customHeight="1" x14ac:dyDescent="0.3">
      <c r="A17" s="40" t="s">
        <v>22</v>
      </c>
      <c r="B17" s="59" t="s">
        <v>104</v>
      </c>
      <c r="C17" s="44"/>
      <c r="D17" s="59" t="s">
        <v>105</v>
      </c>
      <c r="E17" s="49">
        <v>44926</v>
      </c>
      <c r="F17" s="44"/>
      <c r="G17" s="44" t="s">
        <v>2</v>
      </c>
      <c r="H17" s="46" t="s">
        <v>161</v>
      </c>
      <c r="I17" s="38">
        <v>34238.5</v>
      </c>
      <c r="J17" s="38">
        <v>34238.5</v>
      </c>
      <c r="K17" s="38">
        <v>0</v>
      </c>
      <c r="L17" s="38">
        <v>800</v>
      </c>
    </row>
    <row r="18" spans="1:12" ht="363" customHeight="1" x14ac:dyDescent="0.3">
      <c r="A18" s="41"/>
      <c r="B18" s="61"/>
      <c r="C18" s="45"/>
      <c r="D18" s="61"/>
      <c r="E18" s="50"/>
      <c r="F18" s="45"/>
      <c r="G18" s="45"/>
      <c r="H18" s="58"/>
      <c r="I18" s="39"/>
      <c r="J18" s="39"/>
      <c r="K18" s="39"/>
      <c r="L18" s="39"/>
    </row>
    <row r="19" spans="1:12" ht="199.5" customHeight="1" x14ac:dyDescent="0.3">
      <c r="A19" s="9" t="s">
        <v>143</v>
      </c>
      <c r="B19" s="8" t="s">
        <v>144</v>
      </c>
      <c r="C19" s="9"/>
      <c r="D19" s="9" t="s">
        <v>105</v>
      </c>
      <c r="E19" s="29">
        <v>43878</v>
      </c>
      <c r="F19" s="29">
        <v>43874</v>
      </c>
      <c r="G19" s="9"/>
      <c r="H19" s="9" t="s">
        <v>0</v>
      </c>
      <c r="I19" s="9" t="s">
        <v>0</v>
      </c>
      <c r="J19" s="9" t="s">
        <v>0</v>
      </c>
      <c r="K19" s="9" t="s">
        <v>0</v>
      </c>
      <c r="L19" s="9" t="s">
        <v>0</v>
      </c>
    </row>
    <row r="20" spans="1:12" ht="409.6" customHeight="1" x14ac:dyDescent="0.3">
      <c r="A20" s="40" t="s">
        <v>106</v>
      </c>
      <c r="B20" s="53" t="s">
        <v>23</v>
      </c>
      <c r="C20" s="44" t="s">
        <v>0</v>
      </c>
      <c r="D20" s="44" t="s">
        <v>5</v>
      </c>
      <c r="E20" s="49">
        <v>44926</v>
      </c>
      <c r="F20" s="44"/>
      <c r="G20" s="44" t="s">
        <v>2</v>
      </c>
      <c r="H20" s="51" t="s">
        <v>162</v>
      </c>
      <c r="I20" s="38">
        <v>2343806.1</v>
      </c>
      <c r="J20" s="38">
        <v>2322198.5</v>
      </c>
      <c r="K20" s="38">
        <v>110352.2</v>
      </c>
      <c r="L20" s="38">
        <v>860600</v>
      </c>
    </row>
    <row r="21" spans="1:12" ht="399.75" customHeight="1" x14ac:dyDescent="0.3">
      <c r="A21" s="63"/>
      <c r="B21" s="56"/>
      <c r="C21" s="55"/>
      <c r="D21" s="55"/>
      <c r="E21" s="62"/>
      <c r="F21" s="55"/>
      <c r="G21" s="55"/>
      <c r="H21" s="57"/>
      <c r="I21" s="48"/>
      <c r="J21" s="48"/>
      <c r="K21" s="48"/>
      <c r="L21" s="48"/>
    </row>
    <row r="22" spans="1:12" ht="408.75" hidden="1" customHeight="1" x14ac:dyDescent="0.3">
      <c r="A22" s="63"/>
      <c r="B22" s="56"/>
      <c r="C22" s="55"/>
      <c r="D22" s="55"/>
      <c r="E22" s="62"/>
      <c r="F22" s="55"/>
      <c r="G22" s="55"/>
      <c r="H22" s="57"/>
      <c r="I22" s="48"/>
      <c r="J22" s="48"/>
      <c r="K22" s="48"/>
      <c r="L22" s="48"/>
    </row>
    <row r="23" spans="1:12" ht="1.5" hidden="1" customHeight="1" x14ac:dyDescent="0.3">
      <c r="A23" s="41"/>
      <c r="B23" s="54"/>
      <c r="C23" s="45"/>
      <c r="D23" s="45"/>
      <c r="E23" s="50"/>
      <c r="F23" s="45"/>
      <c r="G23" s="45"/>
      <c r="H23" s="52"/>
      <c r="I23" s="39"/>
      <c r="J23" s="39"/>
      <c r="K23" s="39"/>
      <c r="L23" s="39"/>
    </row>
    <row r="24" spans="1:12" ht="403.5" customHeight="1" x14ac:dyDescent="0.3">
      <c r="A24" s="44" t="s">
        <v>24</v>
      </c>
      <c r="B24" s="53" t="s">
        <v>25</v>
      </c>
      <c r="C24" s="44" t="s">
        <v>0</v>
      </c>
      <c r="D24" s="44" t="s">
        <v>6</v>
      </c>
      <c r="E24" s="44" t="s">
        <v>17</v>
      </c>
      <c r="F24" s="44"/>
      <c r="G24" s="59" t="s">
        <v>2</v>
      </c>
      <c r="H24" s="51" t="s">
        <v>163</v>
      </c>
      <c r="I24" s="38">
        <f>I28+I31+I36+I38</f>
        <v>13837520.299999999</v>
      </c>
      <c r="J24" s="36">
        <f>J28+J31+J36+J38</f>
        <v>24156043.100000001</v>
      </c>
      <c r="K24" s="38">
        <f>K28+K31+K36+K38</f>
        <v>8393616</v>
      </c>
      <c r="L24" s="38">
        <f>L28+L31+L36+L38</f>
        <v>10746587</v>
      </c>
    </row>
    <row r="25" spans="1:12" ht="399.75" customHeight="1" x14ac:dyDescent="0.3">
      <c r="A25" s="55"/>
      <c r="B25" s="56"/>
      <c r="C25" s="55"/>
      <c r="D25" s="55"/>
      <c r="E25" s="55"/>
      <c r="F25" s="55"/>
      <c r="G25" s="70"/>
      <c r="H25" s="57"/>
      <c r="I25" s="48"/>
      <c r="J25" s="64"/>
      <c r="K25" s="48"/>
      <c r="L25" s="48"/>
    </row>
    <row r="26" spans="1:12" ht="408.75" customHeight="1" x14ac:dyDescent="0.3">
      <c r="A26" s="55"/>
      <c r="B26" s="56"/>
      <c r="C26" s="55"/>
      <c r="D26" s="55"/>
      <c r="E26" s="55"/>
      <c r="F26" s="55"/>
      <c r="G26" s="70"/>
      <c r="H26" s="57"/>
      <c r="I26" s="48"/>
      <c r="J26" s="64"/>
      <c r="K26" s="48"/>
      <c r="L26" s="48"/>
    </row>
    <row r="27" spans="1:12" ht="318.75" customHeight="1" x14ac:dyDescent="0.3">
      <c r="A27" s="45"/>
      <c r="B27" s="54"/>
      <c r="C27" s="45"/>
      <c r="D27" s="45"/>
      <c r="E27" s="45"/>
      <c r="F27" s="45"/>
      <c r="G27" s="61"/>
      <c r="H27" s="52"/>
      <c r="I27" s="39"/>
      <c r="J27" s="37"/>
      <c r="K27" s="39"/>
      <c r="L27" s="39"/>
    </row>
    <row r="28" spans="1:12" ht="402" customHeight="1" x14ac:dyDescent="0.3">
      <c r="A28" s="44" t="s">
        <v>26</v>
      </c>
      <c r="B28" s="44" t="s">
        <v>27</v>
      </c>
      <c r="C28" s="44" t="s">
        <v>0</v>
      </c>
      <c r="D28" s="44" t="s">
        <v>28</v>
      </c>
      <c r="E28" s="44" t="s">
        <v>21</v>
      </c>
      <c r="F28" s="44"/>
      <c r="G28" s="44" t="s">
        <v>2</v>
      </c>
      <c r="H28" s="51" t="s">
        <v>164</v>
      </c>
      <c r="I28" s="38">
        <v>50000</v>
      </c>
      <c r="J28" s="36">
        <v>50000</v>
      </c>
      <c r="K28" s="38">
        <v>0</v>
      </c>
      <c r="L28" s="38">
        <v>9611.1</v>
      </c>
    </row>
    <row r="29" spans="1:12" ht="393" customHeight="1" x14ac:dyDescent="0.3">
      <c r="A29" s="55"/>
      <c r="B29" s="55"/>
      <c r="C29" s="55"/>
      <c r="D29" s="55"/>
      <c r="E29" s="55"/>
      <c r="F29" s="55"/>
      <c r="G29" s="55"/>
      <c r="H29" s="57"/>
      <c r="I29" s="48"/>
      <c r="J29" s="64"/>
      <c r="K29" s="48"/>
      <c r="L29" s="48"/>
    </row>
    <row r="30" spans="1:12" ht="13.5" hidden="1" customHeight="1" x14ac:dyDescent="0.3">
      <c r="A30" s="45"/>
      <c r="B30" s="45"/>
      <c r="C30" s="45"/>
      <c r="D30" s="45"/>
      <c r="E30" s="45"/>
      <c r="F30" s="45"/>
      <c r="G30" s="45"/>
      <c r="H30" s="52"/>
      <c r="I30" s="39"/>
      <c r="J30" s="37"/>
      <c r="K30" s="39"/>
      <c r="L30" s="39"/>
    </row>
    <row r="31" spans="1:12" ht="312" customHeight="1" x14ac:dyDescent="0.3">
      <c r="A31" s="15" t="s">
        <v>29</v>
      </c>
      <c r="B31" s="16" t="s">
        <v>30</v>
      </c>
      <c r="C31" s="15" t="s">
        <v>0</v>
      </c>
      <c r="D31" s="15" t="s">
        <v>7</v>
      </c>
      <c r="E31" s="6">
        <v>44926</v>
      </c>
      <c r="F31" s="15"/>
      <c r="G31" s="15" t="s">
        <v>2</v>
      </c>
      <c r="H31" s="4" t="s">
        <v>165</v>
      </c>
      <c r="I31" s="2">
        <v>3602554.3</v>
      </c>
      <c r="J31" s="13">
        <f>2277266.8+75341.5+13637748.3</f>
        <v>15990356.600000001</v>
      </c>
      <c r="K31" s="2">
        <v>758221.6</v>
      </c>
      <c r="L31" s="2">
        <v>1742544.1</v>
      </c>
    </row>
    <row r="32" spans="1:12" ht="143.25" customHeight="1" x14ac:dyDescent="0.3">
      <c r="A32" s="9"/>
      <c r="B32" s="8" t="s">
        <v>168</v>
      </c>
      <c r="C32" s="71" t="s">
        <v>196</v>
      </c>
      <c r="D32" s="71"/>
      <c r="E32" s="71"/>
      <c r="F32" s="71"/>
      <c r="G32" s="71"/>
      <c r="H32" s="71"/>
      <c r="I32" s="71"/>
      <c r="J32" s="71"/>
      <c r="K32" s="71"/>
      <c r="L32" s="71"/>
    </row>
    <row r="33" spans="1:12" ht="143.25" customHeight="1" x14ac:dyDescent="0.3">
      <c r="A33" s="9"/>
      <c r="B33" s="8" t="s">
        <v>169</v>
      </c>
      <c r="C33" s="71" t="s">
        <v>197</v>
      </c>
      <c r="D33" s="71"/>
      <c r="E33" s="71"/>
      <c r="F33" s="71"/>
      <c r="G33" s="71"/>
      <c r="H33" s="71"/>
      <c r="I33" s="71"/>
      <c r="J33" s="71"/>
      <c r="K33" s="71"/>
      <c r="L33" s="71"/>
    </row>
    <row r="34" spans="1:12" ht="240" customHeight="1" x14ac:dyDescent="0.3">
      <c r="A34" s="33" t="s">
        <v>145</v>
      </c>
      <c r="B34" s="30" t="s">
        <v>146</v>
      </c>
      <c r="C34" s="31"/>
      <c r="D34" s="9" t="s">
        <v>113</v>
      </c>
      <c r="E34" s="32">
        <v>43902</v>
      </c>
      <c r="F34" s="32">
        <v>43922</v>
      </c>
      <c r="G34" s="31"/>
      <c r="H34" s="34" t="s">
        <v>0</v>
      </c>
      <c r="I34" s="34" t="s">
        <v>0</v>
      </c>
      <c r="J34" s="34" t="s">
        <v>0</v>
      </c>
      <c r="K34" s="34" t="s">
        <v>0</v>
      </c>
      <c r="L34" s="34" t="s">
        <v>0</v>
      </c>
    </row>
    <row r="35" spans="1:12" s="12" customFormat="1" ht="312" customHeight="1" x14ac:dyDescent="0.3">
      <c r="A35" s="25" t="s">
        <v>107</v>
      </c>
      <c r="B35" s="23" t="s">
        <v>108</v>
      </c>
      <c r="C35" s="19"/>
      <c r="D35" s="15" t="s">
        <v>28</v>
      </c>
      <c r="E35" s="24">
        <v>43951</v>
      </c>
      <c r="F35" s="24">
        <v>43943</v>
      </c>
      <c r="G35" s="19"/>
      <c r="H35" s="15" t="s">
        <v>0</v>
      </c>
      <c r="I35" s="15" t="s">
        <v>0</v>
      </c>
      <c r="J35" s="15" t="s">
        <v>0</v>
      </c>
      <c r="K35" s="15" t="s">
        <v>0</v>
      </c>
      <c r="L35" s="15" t="s">
        <v>0</v>
      </c>
    </row>
    <row r="36" spans="1:12" ht="398.25" customHeight="1" x14ac:dyDescent="0.3">
      <c r="A36" s="44" t="s">
        <v>31</v>
      </c>
      <c r="B36" s="53" t="s">
        <v>32</v>
      </c>
      <c r="C36" s="44" t="s">
        <v>0</v>
      </c>
      <c r="D36" s="44" t="s">
        <v>5</v>
      </c>
      <c r="E36" s="49">
        <v>44926</v>
      </c>
      <c r="F36" s="44"/>
      <c r="G36" s="44" t="s">
        <v>2</v>
      </c>
      <c r="H36" s="51" t="s">
        <v>166</v>
      </c>
      <c r="I36" s="38">
        <v>9974462.0999999996</v>
      </c>
      <c r="J36" s="36">
        <v>7701762.0999999996</v>
      </c>
      <c r="K36" s="38">
        <v>7631289.5</v>
      </c>
      <c r="L36" s="38">
        <v>8800100</v>
      </c>
    </row>
    <row r="37" spans="1:12" ht="243" customHeight="1" x14ac:dyDescent="0.3">
      <c r="A37" s="45"/>
      <c r="B37" s="54"/>
      <c r="C37" s="45"/>
      <c r="D37" s="45"/>
      <c r="E37" s="45"/>
      <c r="F37" s="45"/>
      <c r="G37" s="45"/>
      <c r="H37" s="52"/>
      <c r="I37" s="39"/>
      <c r="J37" s="37"/>
      <c r="K37" s="39"/>
      <c r="L37" s="39"/>
    </row>
    <row r="38" spans="1:12" ht="206.25" customHeight="1" x14ac:dyDescent="0.3">
      <c r="A38" s="7" t="s">
        <v>109</v>
      </c>
      <c r="B38" s="8" t="s">
        <v>110</v>
      </c>
      <c r="C38" s="15" t="s">
        <v>0</v>
      </c>
      <c r="D38" s="15" t="s">
        <v>1</v>
      </c>
      <c r="E38" s="6">
        <v>44926</v>
      </c>
      <c r="F38" s="15"/>
      <c r="G38" s="15" t="s">
        <v>2</v>
      </c>
      <c r="H38" s="11" t="s">
        <v>167</v>
      </c>
      <c r="I38" s="2">
        <v>210503.9</v>
      </c>
      <c r="J38" s="13">
        <v>413924.4</v>
      </c>
      <c r="K38" s="2">
        <v>4104.8999999999996</v>
      </c>
      <c r="L38" s="2">
        <v>194331.8</v>
      </c>
    </row>
    <row r="39" spans="1:12" ht="409.6" customHeight="1" x14ac:dyDescent="0.3">
      <c r="A39" s="44" t="s">
        <v>33</v>
      </c>
      <c r="B39" s="44" t="s">
        <v>34</v>
      </c>
      <c r="C39" s="44" t="s">
        <v>0</v>
      </c>
      <c r="D39" s="44" t="s">
        <v>16</v>
      </c>
      <c r="E39" s="44" t="s">
        <v>17</v>
      </c>
      <c r="F39" s="44"/>
      <c r="G39" s="44" t="s">
        <v>2</v>
      </c>
      <c r="H39" s="51" t="s">
        <v>193</v>
      </c>
      <c r="I39" s="38">
        <f>I41+I43+I44</f>
        <v>455933.80000000005</v>
      </c>
      <c r="J39" s="36">
        <f>J41+J43+J44</f>
        <v>455933.80000000005</v>
      </c>
      <c r="K39" s="38">
        <f>K41+K43+K44</f>
        <v>7367.1</v>
      </c>
      <c r="L39" s="38">
        <f>L41+L43+L44</f>
        <v>197626.3</v>
      </c>
    </row>
    <row r="40" spans="1:12" ht="193.5" customHeight="1" x14ac:dyDescent="0.3">
      <c r="A40" s="45"/>
      <c r="B40" s="45"/>
      <c r="C40" s="45"/>
      <c r="D40" s="45"/>
      <c r="E40" s="45"/>
      <c r="F40" s="45"/>
      <c r="G40" s="45"/>
      <c r="H40" s="52"/>
      <c r="I40" s="39"/>
      <c r="J40" s="37"/>
      <c r="K40" s="39"/>
      <c r="L40" s="39"/>
    </row>
    <row r="41" spans="1:12" ht="337.5" customHeight="1" x14ac:dyDescent="0.3">
      <c r="A41" s="44" t="s">
        <v>35</v>
      </c>
      <c r="B41" s="53" t="s">
        <v>36</v>
      </c>
      <c r="C41" s="44" t="s">
        <v>0</v>
      </c>
      <c r="D41" s="44" t="s">
        <v>37</v>
      </c>
      <c r="E41" s="49">
        <v>44926</v>
      </c>
      <c r="F41" s="44"/>
      <c r="G41" s="44" t="s">
        <v>2</v>
      </c>
      <c r="H41" s="51" t="s">
        <v>194</v>
      </c>
      <c r="I41" s="38">
        <v>8000</v>
      </c>
      <c r="J41" s="36">
        <v>8000</v>
      </c>
      <c r="K41" s="38">
        <v>0</v>
      </c>
      <c r="L41" s="38">
        <v>8000</v>
      </c>
    </row>
    <row r="42" spans="1:12" ht="52.5" hidden="1" customHeight="1" x14ac:dyDescent="0.3">
      <c r="A42" s="45"/>
      <c r="B42" s="54"/>
      <c r="C42" s="45"/>
      <c r="D42" s="45"/>
      <c r="E42" s="50"/>
      <c r="F42" s="45"/>
      <c r="G42" s="45"/>
      <c r="H42" s="52"/>
      <c r="I42" s="39"/>
      <c r="J42" s="37"/>
      <c r="K42" s="39"/>
      <c r="L42" s="39"/>
    </row>
    <row r="43" spans="1:12" ht="230.25" customHeight="1" x14ac:dyDescent="0.3">
      <c r="A43" s="5" t="s">
        <v>9</v>
      </c>
      <c r="B43" s="16" t="s">
        <v>8</v>
      </c>
      <c r="C43" s="16"/>
      <c r="D43" s="16" t="s">
        <v>10</v>
      </c>
      <c r="E43" s="6">
        <v>44926</v>
      </c>
      <c r="F43" s="16"/>
      <c r="G43" s="15" t="s">
        <v>2</v>
      </c>
      <c r="H43" s="11" t="s">
        <v>11</v>
      </c>
      <c r="I43" s="2">
        <v>86627.4</v>
      </c>
      <c r="J43" s="9">
        <v>86627.4</v>
      </c>
      <c r="K43" s="15">
        <v>0</v>
      </c>
      <c r="L43" s="15">
        <v>0</v>
      </c>
    </row>
    <row r="44" spans="1:12" ht="272.25" customHeight="1" x14ac:dyDescent="0.3">
      <c r="A44" s="7" t="s">
        <v>111</v>
      </c>
      <c r="B44" s="16" t="s">
        <v>112</v>
      </c>
      <c r="C44" s="16"/>
      <c r="D44" s="16" t="s">
        <v>113</v>
      </c>
      <c r="E44" s="6">
        <v>44926</v>
      </c>
      <c r="F44" s="16"/>
      <c r="G44" s="15" t="s">
        <v>2</v>
      </c>
      <c r="H44" s="11" t="s">
        <v>170</v>
      </c>
      <c r="I44" s="2">
        <v>361306.4</v>
      </c>
      <c r="J44" s="9">
        <f>14796.7+346509.7</f>
        <v>361306.4</v>
      </c>
      <c r="K44" s="15">
        <v>7367.1</v>
      </c>
      <c r="L44" s="15">
        <v>189626.3</v>
      </c>
    </row>
    <row r="45" spans="1:12" ht="408.75" customHeight="1" x14ac:dyDescent="0.3">
      <c r="A45" s="44" t="s">
        <v>38</v>
      </c>
      <c r="B45" s="53" t="s">
        <v>39</v>
      </c>
      <c r="C45" s="44" t="s">
        <v>0</v>
      </c>
      <c r="D45" s="44" t="s">
        <v>16</v>
      </c>
      <c r="E45" s="44" t="s">
        <v>17</v>
      </c>
      <c r="F45" s="44"/>
      <c r="G45" s="44" t="s">
        <v>2</v>
      </c>
      <c r="H45" s="46" t="s">
        <v>175</v>
      </c>
      <c r="I45" s="38">
        <f>I47+I48+I50+I51</f>
        <v>123290.70000000001</v>
      </c>
      <c r="J45" s="36">
        <f>J47+J48+J50+J51</f>
        <v>123290.70000000001</v>
      </c>
      <c r="K45" s="38">
        <f>K47+K48+K51+K50</f>
        <v>1638.3</v>
      </c>
      <c r="L45" s="38">
        <f>L47+L48+L50+L51</f>
        <v>34900</v>
      </c>
    </row>
    <row r="46" spans="1:12" ht="270" customHeight="1" x14ac:dyDescent="0.3">
      <c r="A46" s="45"/>
      <c r="B46" s="54"/>
      <c r="C46" s="45"/>
      <c r="D46" s="45"/>
      <c r="E46" s="45"/>
      <c r="F46" s="45"/>
      <c r="G46" s="45"/>
      <c r="H46" s="47"/>
      <c r="I46" s="39"/>
      <c r="J46" s="37"/>
      <c r="K46" s="39"/>
      <c r="L46" s="39"/>
    </row>
    <row r="47" spans="1:12" ht="239.25" customHeight="1" x14ac:dyDescent="0.3">
      <c r="A47" s="7" t="s">
        <v>115</v>
      </c>
      <c r="B47" s="8" t="s">
        <v>114</v>
      </c>
      <c r="C47" s="15" t="s">
        <v>0</v>
      </c>
      <c r="D47" s="15" t="s">
        <v>7</v>
      </c>
      <c r="E47" s="6">
        <v>44926</v>
      </c>
      <c r="F47" s="15"/>
      <c r="G47" s="15" t="s">
        <v>2</v>
      </c>
      <c r="H47" s="11" t="s">
        <v>171</v>
      </c>
      <c r="I47" s="2">
        <v>15784.3</v>
      </c>
      <c r="J47" s="13">
        <f>13432.2+2352.1</f>
        <v>15784.300000000001</v>
      </c>
      <c r="K47" s="2">
        <v>1638.3</v>
      </c>
      <c r="L47" s="2">
        <v>0</v>
      </c>
    </row>
    <row r="48" spans="1:12" ht="402.75" customHeight="1" x14ac:dyDescent="0.3">
      <c r="A48" s="40" t="s">
        <v>40</v>
      </c>
      <c r="B48" s="42" t="s">
        <v>116</v>
      </c>
      <c r="C48" s="44"/>
      <c r="D48" s="59" t="s">
        <v>117</v>
      </c>
      <c r="E48" s="49">
        <v>44926</v>
      </c>
      <c r="F48" s="44"/>
      <c r="G48" s="44" t="s">
        <v>2</v>
      </c>
      <c r="H48" s="46" t="s">
        <v>172</v>
      </c>
      <c r="I48" s="38">
        <v>70000</v>
      </c>
      <c r="J48" s="36">
        <v>70000</v>
      </c>
      <c r="K48" s="38">
        <v>0</v>
      </c>
      <c r="L48" s="38">
        <v>34900</v>
      </c>
    </row>
    <row r="49" spans="1:12" ht="91.5" customHeight="1" x14ac:dyDescent="0.3">
      <c r="A49" s="41"/>
      <c r="B49" s="43"/>
      <c r="C49" s="45"/>
      <c r="D49" s="61"/>
      <c r="E49" s="50"/>
      <c r="F49" s="45"/>
      <c r="G49" s="45"/>
      <c r="H49" s="47"/>
      <c r="I49" s="39"/>
      <c r="J49" s="37"/>
      <c r="K49" s="39"/>
      <c r="L49" s="39"/>
    </row>
    <row r="50" spans="1:12" ht="211.5" customHeight="1" x14ac:dyDescent="0.3">
      <c r="A50" s="7" t="s">
        <v>118</v>
      </c>
      <c r="B50" s="8" t="s">
        <v>119</v>
      </c>
      <c r="C50" s="15" t="s">
        <v>0</v>
      </c>
      <c r="D50" s="9" t="s">
        <v>120</v>
      </c>
      <c r="E50" s="6">
        <v>44926</v>
      </c>
      <c r="F50" s="15"/>
      <c r="G50" s="15" t="s">
        <v>2</v>
      </c>
      <c r="H50" s="3" t="s">
        <v>99</v>
      </c>
      <c r="I50" s="2">
        <v>15000</v>
      </c>
      <c r="J50" s="13">
        <f>7352.1+7647.9</f>
        <v>15000</v>
      </c>
      <c r="K50" s="2">
        <v>0</v>
      </c>
      <c r="L50" s="2">
        <v>0</v>
      </c>
    </row>
    <row r="51" spans="1:12" ht="297.75" customHeight="1" x14ac:dyDescent="0.3">
      <c r="A51" s="7" t="s">
        <v>121</v>
      </c>
      <c r="B51" s="8" t="s">
        <v>122</v>
      </c>
      <c r="C51" s="15" t="s">
        <v>0</v>
      </c>
      <c r="D51" s="16" t="s">
        <v>10</v>
      </c>
      <c r="E51" s="6">
        <v>44926</v>
      </c>
      <c r="F51" s="15"/>
      <c r="G51" s="15" t="s">
        <v>2</v>
      </c>
      <c r="H51" s="11" t="s">
        <v>98</v>
      </c>
      <c r="I51" s="2">
        <v>22506.400000000001</v>
      </c>
      <c r="J51" s="2">
        <v>22506.400000000001</v>
      </c>
      <c r="K51" s="2">
        <v>0</v>
      </c>
      <c r="L51" s="2">
        <v>0</v>
      </c>
    </row>
    <row r="52" spans="1:12" ht="393" customHeight="1" x14ac:dyDescent="0.3">
      <c r="A52" s="44" t="s">
        <v>41</v>
      </c>
      <c r="B52" s="53" t="s">
        <v>42</v>
      </c>
      <c r="C52" s="44" t="s">
        <v>0</v>
      </c>
      <c r="D52" s="44" t="s">
        <v>16</v>
      </c>
      <c r="E52" s="44" t="s">
        <v>17</v>
      </c>
      <c r="F52" s="44"/>
      <c r="G52" s="44" t="s">
        <v>2</v>
      </c>
      <c r="H52" s="51" t="s">
        <v>173</v>
      </c>
      <c r="I52" s="38">
        <f>I56+I57+I59+I62+I64+I67+I69</f>
        <v>628476.30000000005</v>
      </c>
      <c r="J52" s="38">
        <f>J56+J57+J59+J62+J64+J67+J69</f>
        <v>628339.69999999995</v>
      </c>
      <c r="K52" s="38">
        <f>K56+K57+K59+K62+K64+K67+K69</f>
        <v>110020.1</v>
      </c>
      <c r="L52" s="38">
        <f>L56+L57+L59+L62+L64+L67+L69</f>
        <v>177351.82999999996</v>
      </c>
    </row>
    <row r="53" spans="1:12" ht="398.25" customHeight="1" x14ac:dyDescent="0.3">
      <c r="A53" s="55"/>
      <c r="B53" s="56"/>
      <c r="C53" s="55"/>
      <c r="D53" s="55"/>
      <c r="E53" s="55"/>
      <c r="F53" s="55"/>
      <c r="G53" s="55"/>
      <c r="H53" s="57"/>
      <c r="I53" s="48"/>
      <c r="J53" s="48"/>
      <c r="K53" s="48"/>
      <c r="L53" s="48"/>
    </row>
    <row r="54" spans="1:12" ht="408.75" customHeight="1" x14ac:dyDescent="0.3">
      <c r="A54" s="55"/>
      <c r="B54" s="56"/>
      <c r="C54" s="55"/>
      <c r="D54" s="55"/>
      <c r="E54" s="55"/>
      <c r="F54" s="55"/>
      <c r="G54" s="55"/>
      <c r="H54" s="57"/>
      <c r="I54" s="48"/>
      <c r="J54" s="48"/>
      <c r="K54" s="48"/>
      <c r="L54" s="48"/>
    </row>
    <row r="55" spans="1:12" ht="324.75" customHeight="1" x14ac:dyDescent="0.3">
      <c r="A55" s="45"/>
      <c r="B55" s="54"/>
      <c r="C55" s="45"/>
      <c r="D55" s="45"/>
      <c r="E55" s="45"/>
      <c r="F55" s="45"/>
      <c r="G55" s="45"/>
      <c r="H55" s="52"/>
      <c r="I55" s="39"/>
      <c r="J55" s="39"/>
      <c r="K55" s="39"/>
      <c r="L55" s="39"/>
    </row>
    <row r="56" spans="1:12" ht="222.75" customHeight="1" x14ac:dyDescent="0.3">
      <c r="A56" s="7" t="s">
        <v>123</v>
      </c>
      <c r="B56" s="8" t="s">
        <v>124</v>
      </c>
      <c r="C56" s="15" t="s">
        <v>0</v>
      </c>
      <c r="D56" s="15" t="s">
        <v>44</v>
      </c>
      <c r="E56" s="6">
        <v>44926</v>
      </c>
      <c r="F56" s="15"/>
      <c r="G56" s="15" t="s">
        <v>2</v>
      </c>
      <c r="H56" s="4" t="s">
        <v>174</v>
      </c>
      <c r="I56" s="2">
        <v>2000</v>
      </c>
      <c r="J56" s="13">
        <v>2000</v>
      </c>
      <c r="K56" s="2">
        <v>0</v>
      </c>
      <c r="L56" s="2">
        <v>1716.86</v>
      </c>
    </row>
    <row r="57" spans="1:12" ht="398.25" customHeight="1" x14ac:dyDescent="0.3">
      <c r="A57" s="40" t="s">
        <v>43</v>
      </c>
      <c r="B57" s="42" t="s">
        <v>125</v>
      </c>
      <c r="C57" s="44" t="s">
        <v>0</v>
      </c>
      <c r="D57" s="44" t="s">
        <v>44</v>
      </c>
      <c r="E57" s="49">
        <v>44926</v>
      </c>
      <c r="F57" s="44"/>
      <c r="G57" s="44" t="s">
        <v>2</v>
      </c>
      <c r="H57" s="51" t="s">
        <v>176</v>
      </c>
      <c r="I57" s="38">
        <v>193640</v>
      </c>
      <c r="J57" s="36">
        <f>3052.6+4786.6+28898.7+156826.2</f>
        <v>193564.1</v>
      </c>
      <c r="K57" s="38">
        <v>110020.1</v>
      </c>
      <c r="L57" s="38">
        <v>160303.5</v>
      </c>
    </row>
    <row r="58" spans="1:12" ht="348.75" customHeight="1" x14ac:dyDescent="0.3">
      <c r="A58" s="60"/>
      <c r="B58" s="54"/>
      <c r="C58" s="45"/>
      <c r="D58" s="45"/>
      <c r="E58" s="45"/>
      <c r="F58" s="45"/>
      <c r="G58" s="45"/>
      <c r="H58" s="52"/>
      <c r="I58" s="39"/>
      <c r="J58" s="37"/>
      <c r="K58" s="39"/>
      <c r="L58" s="39"/>
    </row>
    <row r="59" spans="1:12" ht="408.75" customHeight="1" x14ac:dyDescent="0.3">
      <c r="A59" s="40" t="s">
        <v>45</v>
      </c>
      <c r="B59" s="42" t="s">
        <v>126</v>
      </c>
      <c r="C59" s="44" t="s">
        <v>0</v>
      </c>
      <c r="D59" s="44" t="s">
        <v>44</v>
      </c>
      <c r="E59" s="49">
        <v>44926</v>
      </c>
      <c r="F59" s="44"/>
      <c r="G59" s="44" t="s">
        <v>2</v>
      </c>
      <c r="H59" s="51" t="s">
        <v>177</v>
      </c>
      <c r="I59" s="38">
        <v>184524.79999999999</v>
      </c>
      <c r="J59" s="36">
        <f>3052.6+8232.1+8860+164380.1</f>
        <v>184524.80000000002</v>
      </c>
      <c r="K59" s="38">
        <v>0</v>
      </c>
      <c r="L59" s="38">
        <v>13614.61</v>
      </c>
    </row>
    <row r="60" spans="1:12" ht="111.75" customHeight="1" x14ac:dyDescent="0.3">
      <c r="A60" s="41"/>
      <c r="B60" s="43"/>
      <c r="C60" s="45"/>
      <c r="D60" s="45"/>
      <c r="E60" s="50"/>
      <c r="F60" s="45"/>
      <c r="G60" s="45"/>
      <c r="H60" s="52"/>
      <c r="I60" s="39"/>
      <c r="J60" s="37"/>
      <c r="K60" s="39"/>
      <c r="L60" s="39"/>
    </row>
    <row r="61" spans="1:12" ht="318.75" customHeight="1" x14ac:dyDescent="0.3">
      <c r="A61" s="7" t="s">
        <v>147</v>
      </c>
      <c r="B61" s="8" t="s">
        <v>148</v>
      </c>
      <c r="C61" s="15"/>
      <c r="D61" s="15" t="s">
        <v>44</v>
      </c>
      <c r="E61" s="6">
        <v>43874</v>
      </c>
      <c r="F61" s="6">
        <v>43874</v>
      </c>
      <c r="G61" s="15"/>
      <c r="H61" s="15" t="s">
        <v>0</v>
      </c>
      <c r="I61" s="15" t="s">
        <v>0</v>
      </c>
      <c r="J61" s="15" t="s">
        <v>0</v>
      </c>
      <c r="K61" s="15" t="s">
        <v>0</v>
      </c>
      <c r="L61" s="15" t="s">
        <v>0</v>
      </c>
    </row>
    <row r="62" spans="1:12" ht="270" customHeight="1" x14ac:dyDescent="0.3">
      <c r="A62" s="7" t="s">
        <v>46</v>
      </c>
      <c r="B62" s="8" t="s">
        <v>127</v>
      </c>
      <c r="C62" s="15" t="s">
        <v>0</v>
      </c>
      <c r="D62" s="15" t="s">
        <v>44</v>
      </c>
      <c r="E62" s="15" t="s">
        <v>48</v>
      </c>
      <c r="F62" s="15"/>
      <c r="G62" s="15" t="s">
        <v>2</v>
      </c>
      <c r="H62" s="4" t="s">
        <v>178</v>
      </c>
      <c r="I62" s="2">
        <v>2000</v>
      </c>
      <c r="J62" s="2">
        <v>2000</v>
      </c>
      <c r="K62" s="2">
        <v>0</v>
      </c>
      <c r="L62" s="2">
        <v>1716.86</v>
      </c>
    </row>
    <row r="63" spans="1:12" s="12" customFormat="1" ht="270" customHeight="1" x14ac:dyDescent="0.3">
      <c r="A63" s="7" t="s">
        <v>128</v>
      </c>
      <c r="B63" s="8" t="s">
        <v>129</v>
      </c>
      <c r="C63" s="15"/>
      <c r="D63" s="15" t="s">
        <v>44</v>
      </c>
      <c r="E63" s="6">
        <v>43951</v>
      </c>
      <c r="F63" s="6">
        <v>43951</v>
      </c>
      <c r="G63" s="15"/>
      <c r="H63" s="15" t="s">
        <v>0</v>
      </c>
      <c r="I63" s="15" t="s">
        <v>0</v>
      </c>
      <c r="J63" s="15" t="s">
        <v>0</v>
      </c>
      <c r="K63" s="15" t="s">
        <v>0</v>
      </c>
      <c r="L63" s="15" t="s">
        <v>0</v>
      </c>
    </row>
    <row r="64" spans="1:12" ht="409.5" customHeight="1" x14ac:dyDescent="0.3">
      <c r="A64" s="40" t="s">
        <v>47</v>
      </c>
      <c r="B64" s="42" t="s">
        <v>130</v>
      </c>
      <c r="C64" s="44" t="s">
        <v>0</v>
      </c>
      <c r="D64" s="44" t="s">
        <v>49</v>
      </c>
      <c r="E64" s="44" t="s">
        <v>50</v>
      </c>
      <c r="F64" s="44"/>
      <c r="G64" s="44" t="s">
        <v>2</v>
      </c>
      <c r="H64" s="46" t="s">
        <v>179</v>
      </c>
      <c r="I64" s="38">
        <v>185103.1</v>
      </c>
      <c r="J64" s="36">
        <f>3052.6+6084.8+11209.9+164755.8</f>
        <v>185103.09999999998</v>
      </c>
      <c r="K64" s="38">
        <v>0</v>
      </c>
      <c r="L64" s="38">
        <v>0</v>
      </c>
    </row>
    <row r="65" spans="1:12" ht="19.5" customHeight="1" x14ac:dyDescent="0.3">
      <c r="A65" s="41"/>
      <c r="B65" s="43"/>
      <c r="C65" s="45"/>
      <c r="D65" s="45"/>
      <c r="E65" s="45"/>
      <c r="F65" s="45"/>
      <c r="G65" s="45"/>
      <c r="H65" s="47"/>
      <c r="I65" s="39"/>
      <c r="J65" s="37"/>
      <c r="K65" s="39"/>
      <c r="L65" s="39"/>
    </row>
    <row r="66" spans="1:12" ht="207.75" customHeight="1" x14ac:dyDescent="0.3">
      <c r="A66" s="7" t="s">
        <v>149</v>
      </c>
      <c r="B66" s="8" t="s">
        <v>150</v>
      </c>
      <c r="C66" s="15"/>
      <c r="D66" s="15" t="s">
        <v>49</v>
      </c>
      <c r="E66" s="6">
        <v>43889</v>
      </c>
      <c r="F66" s="6">
        <v>43889</v>
      </c>
      <c r="G66" s="15"/>
      <c r="H66" s="15" t="s">
        <v>0</v>
      </c>
      <c r="I66" s="15" t="s">
        <v>0</v>
      </c>
      <c r="J66" s="15" t="s">
        <v>0</v>
      </c>
      <c r="K66" s="15" t="s">
        <v>0</v>
      </c>
      <c r="L66" s="15" t="s">
        <v>0</v>
      </c>
    </row>
    <row r="67" spans="1:12" ht="259.5" customHeight="1" x14ac:dyDescent="0.3">
      <c r="A67" s="7" t="s">
        <v>131</v>
      </c>
      <c r="B67" s="8" t="s">
        <v>132</v>
      </c>
      <c r="C67" s="15" t="s">
        <v>0</v>
      </c>
      <c r="D67" s="15" t="s">
        <v>51</v>
      </c>
      <c r="E67" s="6">
        <v>44681</v>
      </c>
      <c r="F67" s="15"/>
      <c r="G67" s="15" t="s">
        <v>2</v>
      </c>
      <c r="H67" s="11" t="s">
        <v>100</v>
      </c>
      <c r="I67" s="2">
        <v>1708.4</v>
      </c>
      <c r="J67" s="2">
        <v>1647.7</v>
      </c>
      <c r="K67" s="2">
        <v>0</v>
      </c>
      <c r="L67" s="2">
        <v>0</v>
      </c>
    </row>
    <row r="68" spans="1:12" s="12" customFormat="1" ht="259.5" customHeight="1" x14ac:dyDescent="0.3">
      <c r="A68" s="7" t="s">
        <v>133</v>
      </c>
      <c r="B68" s="8" t="s">
        <v>134</v>
      </c>
      <c r="C68" s="15"/>
      <c r="D68" s="15" t="s">
        <v>51</v>
      </c>
      <c r="E68" s="6">
        <v>43936</v>
      </c>
      <c r="F68" s="6">
        <v>43921</v>
      </c>
      <c r="G68" s="15"/>
      <c r="H68" s="15" t="s">
        <v>0</v>
      </c>
      <c r="I68" s="15" t="s">
        <v>0</v>
      </c>
      <c r="J68" s="15" t="s">
        <v>0</v>
      </c>
      <c r="K68" s="15" t="s">
        <v>0</v>
      </c>
      <c r="L68" s="15" t="s">
        <v>0</v>
      </c>
    </row>
    <row r="69" spans="1:12" ht="297.75" customHeight="1" x14ac:dyDescent="0.3">
      <c r="A69" s="7" t="s">
        <v>135</v>
      </c>
      <c r="B69" s="8" t="s">
        <v>136</v>
      </c>
      <c r="C69" s="15" t="s">
        <v>0</v>
      </c>
      <c r="D69" s="15" t="s">
        <v>44</v>
      </c>
      <c r="E69" s="6">
        <v>44926</v>
      </c>
      <c r="F69" s="15"/>
      <c r="G69" s="15" t="s">
        <v>2</v>
      </c>
      <c r="H69" s="11" t="s">
        <v>180</v>
      </c>
      <c r="I69" s="2">
        <v>59500</v>
      </c>
      <c r="J69" s="2">
        <f>11520+24000+23980</f>
        <v>59500</v>
      </c>
      <c r="K69" s="2">
        <v>0</v>
      </c>
      <c r="L69" s="2">
        <v>0</v>
      </c>
    </row>
    <row r="70" spans="1:12" ht="185.25" customHeight="1" x14ac:dyDescent="0.3">
      <c r="A70" s="22" t="s">
        <v>151</v>
      </c>
      <c r="B70" s="26" t="s">
        <v>152</v>
      </c>
      <c r="C70" s="19"/>
      <c r="D70" s="15" t="s">
        <v>49</v>
      </c>
      <c r="E70" s="24">
        <v>43921</v>
      </c>
      <c r="F70" s="24">
        <v>43920</v>
      </c>
      <c r="G70" s="19"/>
      <c r="H70" s="15" t="s">
        <v>0</v>
      </c>
      <c r="I70" s="15" t="s">
        <v>0</v>
      </c>
      <c r="J70" s="15" t="s">
        <v>0</v>
      </c>
      <c r="K70" s="15" t="s">
        <v>0</v>
      </c>
      <c r="L70" s="15" t="s">
        <v>0</v>
      </c>
    </row>
    <row r="71" spans="1:12" ht="399" customHeight="1" x14ac:dyDescent="0.3">
      <c r="A71" s="44" t="s">
        <v>52</v>
      </c>
      <c r="B71" s="44" t="s">
        <v>53</v>
      </c>
      <c r="C71" s="44" t="s">
        <v>0</v>
      </c>
      <c r="D71" s="44" t="s">
        <v>16</v>
      </c>
      <c r="E71" s="44" t="s">
        <v>17</v>
      </c>
      <c r="F71" s="44"/>
      <c r="G71" s="44" t="s">
        <v>2</v>
      </c>
      <c r="H71" s="51" t="s">
        <v>181</v>
      </c>
      <c r="I71" s="38">
        <f>I74+I77+I79</f>
        <v>529006.80000000005</v>
      </c>
      <c r="J71" s="38">
        <f>J74+J77+J79</f>
        <v>529006.80000000005</v>
      </c>
      <c r="K71" s="38">
        <f>K74+K77+K79</f>
        <v>62167.600000000006</v>
      </c>
      <c r="L71" s="38">
        <f>L74+L77+L79</f>
        <v>94849.7</v>
      </c>
    </row>
    <row r="72" spans="1:12" ht="393" customHeight="1" x14ac:dyDescent="0.3">
      <c r="A72" s="55"/>
      <c r="B72" s="55"/>
      <c r="C72" s="55"/>
      <c r="D72" s="55"/>
      <c r="E72" s="55"/>
      <c r="F72" s="55"/>
      <c r="G72" s="55"/>
      <c r="H72" s="57"/>
      <c r="I72" s="48"/>
      <c r="J72" s="48"/>
      <c r="K72" s="48"/>
      <c r="L72" s="48"/>
    </row>
    <row r="73" spans="1:12" ht="408.75" customHeight="1" x14ac:dyDescent="0.3">
      <c r="A73" s="45"/>
      <c r="B73" s="45"/>
      <c r="C73" s="45"/>
      <c r="D73" s="45"/>
      <c r="E73" s="45"/>
      <c r="F73" s="45"/>
      <c r="G73" s="45"/>
      <c r="H73" s="52"/>
      <c r="I73" s="39"/>
      <c r="J73" s="39"/>
      <c r="K73" s="39"/>
      <c r="L73" s="39"/>
    </row>
    <row r="74" spans="1:12" ht="399.75" customHeight="1" x14ac:dyDescent="0.3">
      <c r="A74" s="44" t="s">
        <v>54</v>
      </c>
      <c r="B74" s="53" t="s">
        <v>55</v>
      </c>
      <c r="C74" s="44" t="s">
        <v>0</v>
      </c>
      <c r="D74" s="59" t="s">
        <v>49</v>
      </c>
      <c r="E74" s="49">
        <v>44651</v>
      </c>
      <c r="F74" s="44"/>
      <c r="G74" s="44" t="s">
        <v>2</v>
      </c>
      <c r="H74" s="51" t="s">
        <v>182</v>
      </c>
      <c r="I74" s="38">
        <v>311506.40000000002</v>
      </c>
      <c r="J74" s="38">
        <f>9000+2000+300506.4</f>
        <v>311506.40000000002</v>
      </c>
      <c r="K74" s="38">
        <v>62015.3</v>
      </c>
      <c r="L74" s="38">
        <v>58123.4</v>
      </c>
    </row>
    <row r="75" spans="1:12" ht="154.5" customHeight="1" x14ac:dyDescent="0.3">
      <c r="A75" s="45"/>
      <c r="B75" s="54"/>
      <c r="C75" s="45"/>
      <c r="D75" s="45"/>
      <c r="E75" s="45"/>
      <c r="F75" s="45"/>
      <c r="G75" s="45"/>
      <c r="H75" s="58"/>
      <c r="I75" s="39"/>
      <c r="J75" s="39"/>
      <c r="K75" s="39"/>
      <c r="L75" s="39"/>
    </row>
    <row r="76" spans="1:12" ht="168" customHeight="1" x14ac:dyDescent="0.3">
      <c r="A76" s="27" t="s">
        <v>154</v>
      </c>
      <c r="B76" s="14" t="s">
        <v>153</v>
      </c>
      <c r="C76" s="20"/>
      <c r="D76" s="27" t="s">
        <v>49</v>
      </c>
      <c r="E76" s="28">
        <v>43921</v>
      </c>
      <c r="F76" s="28">
        <v>43915</v>
      </c>
      <c r="G76" s="20"/>
      <c r="H76" s="15" t="s">
        <v>0</v>
      </c>
      <c r="I76" s="15" t="s">
        <v>0</v>
      </c>
      <c r="J76" s="15" t="s">
        <v>0</v>
      </c>
      <c r="K76" s="15" t="s">
        <v>0</v>
      </c>
      <c r="L76" s="15" t="s">
        <v>0</v>
      </c>
    </row>
    <row r="77" spans="1:12" ht="286.5" customHeight="1" x14ac:dyDescent="0.3">
      <c r="A77" s="15" t="s">
        <v>56</v>
      </c>
      <c r="B77" s="16" t="s">
        <v>57</v>
      </c>
      <c r="C77" s="15" t="s">
        <v>0</v>
      </c>
      <c r="D77" s="15" t="s">
        <v>49</v>
      </c>
      <c r="E77" s="6">
        <v>44926</v>
      </c>
      <c r="F77" s="15"/>
      <c r="G77" s="15" t="s">
        <v>2</v>
      </c>
      <c r="H77" s="4" t="s">
        <v>183</v>
      </c>
      <c r="I77" s="2">
        <v>11500</v>
      </c>
      <c r="J77" s="2">
        <v>11500</v>
      </c>
      <c r="K77" s="2">
        <v>152.30000000000001</v>
      </c>
      <c r="L77" s="2">
        <v>5500</v>
      </c>
    </row>
    <row r="78" spans="1:12" ht="234.75" customHeight="1" x14ac:dyDescent="0.3">
      <c r="A78" s="25" t="s">
        <v>155</v>
      </c>
      <c r="B78" s="26" t="s">
        <v>156</v>
      </c>
      <c r="C78" s="19"/>
      <c r="D78" s="15" t="s">
        <v>49</v>
      </c>
      <c r="E78" s="24">
        <v>43900</v>
      </c>
      <c r="F78" s="24">
        <v>43866</v>
      </c>
      <c r="G78" s="19"/>
      <c r="H78" s="15" t="s">
        <v>0</v>
      </c>
      <c r="I78" s="15" t="s">
        <v>0</v>
      </c>
      <c r="J78" s="15" t="s">
        <v>0</v>
      </c>
      <c r="K78" s="15" t="s">
        <v>0</v>
      </c>
      <c r="L78" s="15" t="s">
        <v>0</v>
      </c>
    </row>
    <row r="79" spans="1:12" ht="409.6" customHeight="1" x14ac:dyDescent="0.3">
      <c r="A79" s="44" t="s">
        <v>58</v>
      </c>
      <c r="B79" s="53" t="s">
        <v>59</v>
      </c>
      <c r="C79" s="44" t="s">
        <v>0</v>
      </c>
      <c r="D79" s="59" t="s">
        <v>37</v>
      </c>
      <c r="E79" s="49">
        <v>44926</v>
      </c>
      <c r="F79" s="44"/>
      <c r="G79" s="44" t="s">
        <v>2</v>
      </c>
      <c r="H79" s="51" t="s">
        <v>184</v>
      </c>
      <c r="I79" s="38">
        <v>206000.4</v>
      </c>
      <c r="J79" s="38">
        <v>206000.4</v>
      </c>
      <c r="K79" s="38">
        <v>0</v>
      </c>
      <c r="L79" s="38">
        <v>31226.3</v>
      </c>
    </row>
    <row r="80" spans="1:12" ht="141" customHeight="1" x14ac:dyDescent="0.3">
      <c r="A80" s="45"/>
      <c r="B80" s="54"/>
      <c r="C80" s="45"/>
      <c r="D80" s="45"/>
      <c r="E80" s="45"/>
      <c r="F80" s="45"/>
      <c r="G80" s="45"/>
      <c r="H80" s="52"/>
      <c r="I80" s="39"/>
      <c r="J80" s="39"/>
      <c r="K80" s="39"/>
      <c r="L80" s="39"/>
    </row>
    <row r="81" spans="1:12" ht="409.5" customHeight="1" x14ac:dyDescent="0.3">
      <c r="A81" s="44" t="s">
        <v>60</v>
      </c>
      <c r="B81" s="53" t="s">
        <v>61</v>
      </c>
      <c r="C81" s="44" t="s">
        <v>0</v>
      </c>
      <c r="D81" s="44" t="s">
        <v>16</v>
      </c>
      <c r="E81" s="44" t="s">
        <v>21</v>
      </c>
      <c r="F81" s="44"/>
      <c r="G81" s="44" t="s">
        <v>2</v>
      </c>
      <c r="H81" s="51" t="s">
        <v>185</v>
      </c>
      <c r="I81" s="38">
        <f>I83+I85+I86+I87+I88</f>
        <v>960304.1</v>
      </c>
      <c r="J81" s="38">
        <f>J83+J85+J86+J87+J88</f>
        <v>960304.1</v>
      </c>
      <c r="K81" s="38">
        <f>K83+K85+K86+K87+K88</f>
        <v>124186.79999999999</v>
      </c>
      <c r="L81" s="38">
        <f>L83+L85+L86+L87+L88</f>
        <v>817572.53999999992</v>
      </c>
    </row>
    <row r="82" spans="1:12" ht="217.5" customHeight="1" x14ac:dyDescent="0.3">
      <c r="A82" s="45"/>
      <c r="B82" s="54"/>
      <c r="C82" s="45"/>
      <c r="D82" s="45"/>
      <c r="E82" s="45"/>
      <c r="F82" s="45"/>
      <c r="G82" s="45"/>
      <c r="H82" s="52"/>
      <c r="I82" s="39"/>
      <c r="J82" s="39"/>
      <c r="K82" s="39"/>
      <c r="L82" s="39"/>
    </row>
    <row r="83" spans="1:12" ht="282.75" customHeight="1" x14ac:dyDescent="0.3">
      <c r="A83" s="16" t="s">
        <v>3</v>
      </c>
      <c r="B83" s="8" t="s">
        <v>141</v>
      </c>
      <c r="C83" s="16" t="s">
        <v>0</v>
      </c>
      <c r="D83" s="8" t="s">
        <v>37</v>
      </c>
      <c r="E83" s="10">
        <v>43921</v>
      </c>
      <c r="F83" s="16"/>
      <c r="G83" s="16" t="s">
        <v>2</v>
      </c>
      <c r="H83" s="11" t="s">
        <v>195</v>
      </c>
      <c r="I83" s="2">
        <v>0</v>
      </c>
      <c r="J83" s="15">
        <v>0</v>
      </c>
      <c r="K83" s="15">
        <v>5999.38</v>
      </c>
      <c r="L83" s="15">
        <v>5999.38</v>
      </c>
    </row>
    <row r="84" spans="1:12" s="12" customFormat="1" ht="264.75" customHeight="1" x14ac:dyDescent="0.3">
      <c r="A84" s="8" t="s">
        <v>157</v>
      </c>
      <c r="B84" s="8" t="s">
        <v>158</v>
      </c>
      <c r="C84" s="16"/>
      <c r="D84" s="8" t="s">
        <v>37</v>
      </c>
      <c r="E84" s="10">
        <v>43921</v>
      </c>
      <c r="F84" s="10">
        <v>43857</v>
      </c>
      <c r="G84" s="16"/>
      <c r="H84" s="15" t="s">
        <v>0</v>
      </c>
      <c r="I84" s="15" t="s">
        <v>0</v>
      </c>
      <c r="J84" s="15" t="s">
        <v>0</v>
      </c>
      <c r="K84" s="15" t="s">
        <v>0</v>
      </c>
      <c r="L84" s="15" t="s">
        <v>0</v>
      </c>
    </row>
    <row r="85" spans="1:12" ht="300.75" customHeight="1" x14ac:dyDescent="0.3">
      <c r="A85" s="15" t="s">
        <v>62</v>
      </c>
      <c r="B85" s="8" t="s">
        <v>137</v>
      </c>
      <c r="C85" s="15" t="s">
        <v>0</v>
      </c>
      <c r="D85" s="9" t="s">
        <v>10</v>
      </c>
      <c r="E85" s="6">
        <v>44561</v>
      </c>
      <c r="F85" s="15"/>
      <c r="G85" s="15" t="s">
        <v>2</v>
      </c>
      <c r="H85" s="11" t="s">
        <v>186</v>
      </c>
      <c r="I85" s="2">
        <v>878586.74</v>
      </c>
      <c r="J85" s="2">
        <f>4242.5+817260.1</f>
        <v>821502.6</v>
      </c>
      <c r="K85" s="2">
        <v>98206.34</v>
      </c>
      <c r="L85" s="2">
        <v>745666.46</v>
      </c>
    </row>
    <row r="86" spans="1:12" ht="243.75" customHeight="1" x14ac:dyDescent="0.3">
      <c r="A86" s="15" t="s">
        <v>63</v>
      </c>
      <c r="B86" s="16" t="s">
        <v>64</v>
      </c>
      <c r="C86" s="15" t="s">
        <v>0</v>
      </c>
      <c r="D86" s="15" t="s">
        <v>44</v>
      </c>
      <c r="E86" s="6">
        <v>44561</v>
      </c>
      <c r="F86" s="15"/>
      <c r="G86" s="15" t="s">
        <v>2</v>
      </c>
      <c r="H86" s="11" t="s">
        <v>187</v>
      </c>
      <c r="I86" s="2">
        <v>13140</v>
      </c>
      <c r="J86" s="2">
        <f>237.4+29432.5</f>
        <v>29669.9</v>
      </c>
      <c r="K86" s="2">
        <v>3271.68</v>
      </c>
      <c r="L86" s="2">
        <v>20167.09</v>
      </c>
    </row>
    <row r="87" spans="1:12" ht="280.5" customHeight="1" x14ac:dyDescent="0.3">
      <c r="A87" s="15" t="s">
        <v>65</v>
      </c>
      <c r="B87" s="16" t="s">
        <v>66</v>
      </c>
      <c r="C87" s="15" t="s">
        <v>0</v>
      </c>
      <c r="D87" s="9" t="s">
        <v>138</v>
      </c>
      <c r="E87" s="6">
        <v>44561</v>
      </c>
      <c r="F87" s="15"/>
      <c r="G87" s="15" t="s">
        <v>2</v>
      </c>
      <c r="H87" s="11" t="s">
        <v>188</v>
      </c>
      <c r="I87" s="2">
        <v>36989.1</v>
      </c>
      <c r="J87" s="2">
        <f>488+60518</f>
        <v>61006</v>
      </c>
      <c r="K87" s="2">
        <v>5988</v>
      </c>
      <c r="L87" s="2">
        <v>6570</v>
      </c>
    </row>
    <row r="88" spans="1:12" ht="258.75" customHeight="1" x14ac:dyDescent="0.3">
      <c r="A88" s="22" t="s">
        <v>139</v>
      </c>
      <c r="B88" s="23" t="s">
        <v>140</v>
      </c>
      <c r="C88" s="19"/>
      <c r="D88" s="25" t="s">
        <v>4</v>
      </c>
      <c r="E88" s="24">
        <v>44561</v>
      </c>
      <c r="F88" s="19"/>
      <c r="G88" s="15" t="s">
        <v>2</v>
      </c>
      <c r="H88" s="21" t="s">
        <v>189</v>
      </c>
      <c r="I88" s="18">
        <v>31588.26</v>
      </c>
      <c r="J88" s="18">
        <f>47837.5+288.1</f>
        <v>48125.599999999999</v>
      </c>
      <c r="K88" s="18">
        <v>10721.4</v>
      </c>
      <c r="L88" s="18">
        <v>39169.61</v>
      </c>
    </row>
    <row r="89" spans="1:12" ht="358.5" customHeight="1" x14ac:dyDescent="0.3">
      <c r="A89" s="44" t="s">
        <v>67</v>
      </c>
      <c r="B89" s="44" t="s">
        <v>68</v>
      </c>
      <c r="C89" s="44" t="s">
        <v>0</v>
      </c>
      <c r="D89" s="44" t="s">
        <v>6</v>
      </c>
      <c r="E89" s="44" t="s">
        <v>17</v>
      </c>
      <c r="F89" s="44"/>
      <c r="G89" s="44" t="s">
        <v>2</v>
      </c>
      <c r="H89" s="51" t="s">
        <v>190</v>
      </c>
      <c r="I89" s="38">
        <f>I91</f>
        <v>215241.5</v>
      </c>
      <c r="J89" s="38">
        <v>180000</v>
      </c>
      <c r="K89" s="38">
        <f>K91</f>
        <v>702.1</v>
      </c>
      <c r="L89" s="38">
        <f>L91</f>
        <v>34978</v>
      </c>
    </row>
    <row r="90" spans="1:12" ht="123" customHeight="1" x14ac:dyDescent="0.3">
      <c r="A90" s="45"/>
      <c r="B90" s="45"/>
      <c r="C90" s="45"/>
      <c r="D90" s="45"/>
      <c r="E90" s="45"/>
      <c r="F90" s="45"/>
      <c r="G90" s="45"/>
      <c r="H90" s="52"/>
      <c r="I90" s="39"/>
      <c r="J90" s="39"/>
      <c r="K90" s="39"/>
      <c r="L90" s="39"/>
    </row>
    <row r="91" spans="1:12" ht="340.5" customHeight="1" x14ac:dyDescent="0.3">
      <c r="A91" s="44" t="s">
        <v>69</v>
      </c>
      <c r="B91" s="44" t="s">
        <v>70</v>
      </c>
      <c r="C91" s="44" t="s">
        <v>0</v>
      </c>
      <c r="D91" s="44" t="s">
        <v>28</v>
      </c>
      <c r="E91" s="49">
        <v>44926</v>
      </c>
      <c r="F91" s="44"/>
      <c r="G91" s="44" t="s">
        <v>2</v>
      </c>
      <c r="H91" s="46" t="s">
        <v>191</v>
      </c>
      <c r="I91" s="38">
        <v>215241.5</v>
      </c>
      <c r="J91" s="38">
        <v>180000</v>
      </c>
      <c r="K91" s="38">
        <v>702.1</v>
      </c>
      <c r="L91" s="38">
        <v>34978</v>
      </c>
    </row>
    <row r="92" spans="1:12" ht="150" customHeight="1" x14ac:dyDescent="0.3">
      <c r="A92" s="45"/>
      <c r="B92" s="45"/>
      <c r="C92" s="45"/>
      <c r="D92" s="45"/>
      <c r="E92" s="45"/>
      <c r="F92" s="45"/>
      <c r="G92" s="45"/>
      <c r="H92" s="58"/>
      <c r="I92" s="39"/>
      <c r="J92" s="39"/>
      <c r="K92" s="39"/>
      <c r="L92" s="39"/>
    </row>
  </sheetData>
  <mergeCells count="258">
    <mergeCell ref="C33:L33"/>
    <mergeCell ref="C28:C30"/>
    <mergeCell ref="D28:D30"/>
    <mergeCell ref="E28:E30"/>
    <mergeCell ref="F28:F30"/>
    <mergeCell ref="G28:G30"/>
    <mergeCell ref="H28:H30"/>
    <mergeCell ref="I28:I30"/>
    <mergeCell ref="J28:J30"/>
    <mergeCell ref="K28:K30"/>
    <mergeCell ref="L28:L30"/>
    <mergeCell ref="E24:E27"/>
    <mergeCell ref="F24:F27"/>
    <mergeCell ref="G24:G27"/>
    <mergeCell ref="H24:H27"/>
    <mergeCell ref="I24:I27"/>
    <mergeCell ref="J24:J27"/>
    <mergeCell ref="K24:K27"/>
    <mergeCell ref="L24:L27"/>
    <mergeCell ref="C32:L32"/>
    <mergeCell ref="A7:L7"/>
    <mergeCell ref="A1:L1"/>
    <mergeCell ref="A2:L2"/>
    <mergeCell ref="A3:L3"/>
    <mergeCell ref="A4:A5"/>
    <mergeCell ref="B4:B5"/>
    <mergeCell ref="C4:C5"/>
    <mergeCell ref="D4:D5"/>
    <mergeCell ref="E4:E5"/>
    <mergeCell ref="F4:F5"/>
    <mergeCell ref="G4:G5"/>
    <mergeCell ref="H4:H5"/>
    <mergeCell ref="I4:K4"/>
    <mergeCell ref="L4:L5"/>
    <mergeCell ref="A9:L9"/>
    <mergeCell ref="L57:L58"/>
    <mergeCell ref="L71:L73"/>
    <mergeCell ref="H71:H73"/>
    <mergeCell ref="F71:F73"/>
    <mergeCell ref="G71:G73"/>
    <mergeCell ref="I71:I73"/>
    <mergeCell ref="J71:J73"/>
    <mergeCell ref="K71:K73"/>
    <mergeCell ref="A71:A73"/>
    <mergeCell ref="B71:B73"/>
    <mergeCell ref="C71:C73"/>
    <mergeCell ref="D71:D73"/>
    <mergeCell ref="E71:E73"/>
    <mergeCell ref="H11:H14"/>
    <mergeCell ref="B11:B14"/>
    <mergeCell ref="F11:F14"/>
    <mergeCell ref="J20:J23"/>
    <mergeCell ref="K20:K23"/>
    <mergeCell ref="L20:L23"/>
    <mergeCell ref="A24:A27"/>
    <mergeCell ref="B24:B27"/>
    <mergeCell ref="C24:C27"/>
    <mergeCell ref="D24:D27"/>
    <mergeCell ref="G11:G14"/>
    <mergeCell ref="I11:I14"/>
    <mergeCell ref="J11:J14"/>
    <mergeCell ref="K11:K14"/>
    <mergeCell ref="C11:C14"/>
    <mergeCell ref="I17:I18"/>
    <mergeCell ref="D11:D14"/>
    <mergeCell ref="E11:E14"/>
    <mergeCell ref="H17:H18"/>
    <mergeCell ref="J17:J18"/>
    <mergeCell ref="K17:K18"/>
    <mergeCell ref="L17:L18"/>
    <mergeCell ref="B20:B23"/>
    <mergeCell ref="C20:C23"/>
    <mergeCell ref="D20:D23"/>
    <mergeCell ref="E20:E23"/>
    <mergeCell ref="A20:A23"/>
    <mergeCell ref="F20:F23"/>
    <mergeCell ref="G20:G23"/>
    <mergeCell ref="H20:H23"/>
    <mergeCell ref="I20:I23"/>
    <mergeCell ref="A17:A18"/>
    <mergeCell ref="B17:B18"/>
    <mergeCell ref="C17:C18"/>
    <mergeCell ref="D17:D18"/>
    <mergeCell ref="E17:E18"/>
    <mergeCell ref="F17:F18"/>
    <mergeCell ref="G17:G18"/>
    <mergeCell ref="J36:J37"/>
    <mergeCell ref="K36:K37"/>
    <mergeCell ref="L36:L37"/>
    <mergeCell ref="A36:A37"/>
    <mergeCell ref="B36:B37"/>
    <mergeCell ref="C36:C37"/>
    <mergeCell ref="D36:D37"/>
    <mergeCell ref="E36:E37"/>
    <mergeCell ref="F36:F37"/>
    <mergeCell ref="G36:G37"/>
    <mergeCell ref="H36:H37"/>
    <mergeCell ref="I36:I37"/>
    <mergeCell ref="G39:G40"/>
    <mergeCell ref="I39:I40"/>
    <mergeCell ref="J39:J40"/>
    <mergeCell ref="K39:K40"/>
    <mergeCell ref="L39:L40"/>
    <mergeCell ref="A48:A49"/>
    <mergeCell ref="B48:B49"/>
    <mergeCell ref="C48:C49"/>
    <mergeCell ref="D48:D49"/>
    <mergeCell ref="E48:E49"/>
    <mergeCell ref="F48:F49"/>
    <mergeCell ref="G48:G49"/>
    <mergeCell ref="H48:H49"/>
    <mergeCell ref="I48:I49"/>
    <mergeCell ref="J48:J49"/>
    <mergeCell ref="K48:K49"/>
    <mergeCell ref="L48:L49"/>
    <mergeCell ref="G45:G46"/>
    <mergeCell ref="H45:H46"/>
    <mergeCell ref="I45:I46"/>
    <mergeCell ref="F57:F58"/>
    <mergeCell ref="G57:G58"/>
    <mergeCell ref="I57:I58"/>
    <mergeCell ref="J57:J58"/>
    <mergeCell ref="K57:K58"/>
    <mergeCell ref="A57:A58"/>
    <mergeCell ref="B57:B58"/>
    <mergeCell ref="C57:C58"/>
    <mergeCell ref="D57:D58"/>
    <mergeCell ref="E57:E58"/>
    <mergeCell ref="H57:H58"/>
    <mergeCell ref="I74:I75"/>
    <mergeCell ref="J74:J75"/>
    <mergeCell ref="K74:K75"/>
    <mergeCell ref="L74:L75"/>
    <mergeCell ref="H79:H80"/>
    <mergeCell ref="L79:L80"/>
    <mergeCell ref="H74:H75"/>
    <mergeCell ref="A74:A75"/>
    <mergeCell ref="B74:B75"/>
    <mergeCell ref="C74:C75"/>
    <mergeCell ref="D74:D75"/>
    <mergeCell ref="E74:E75"/>
    <mergeCell ref="F74:F75"/>
    <mergeCell ref="G74:G75"/>
    <mergeCell ref="F79:F80"/>
    <mergeCell ref="G79:G80"/>
    <mergeCell ref="I79:I80"/>
    <mergeCell ref="J79:J80"/>
    <mergeCell ref="K79:K80"/>
    <mergeCell ref="A79:A80"/>
    <mergeCell ref="B79:B80"/>
    <mergeCell ref="C79:C80"/>
    <mergeCell ref="D79:D80"/>
    <mergeCell ref="E79:E80"/>
    <mergeCell ref="I81:I82"/>
    <mergeCell ref="J81:J82"/>
    <mergeCell ref="K81:K82"/>
    <mergeCell ref="L81:L82"/>
    <mergeCell ref="H89:H90"/>
    <mergeCell ref="L89:L90"/>
    <mergeCell ref="H81:H82"/>
    <mergeCell ref="A81:A82"/>
    <mergeCell ref="B81:B82"/>
    <mergeCell ref="C81:C82"/>
    <mergeCell ref="D81:D82"/>
    <mergeCell ref="E81:E82"/>
    <mergeCell ref="F81:F82"/>
    <mergeCell ref="G81:G82"/>
    <mergeCell ref="F89:F90"/>
    <mergeCell ref="G89:G90"/>
    <mergeCell ref="I89:I90"/>
    <mergeCell ref="J89:J90"/>
    <mergeCell ref="K89:K90"/>
    <mergeCell ref="A89:A90"/>
    <mergeCell ref="B89:B90"/>
    <mergeCell ref="C89:C90"/>
    <mergeCell ref="D89:D90"/>
    <mergeCell ref="E89:E90"/>
    <mergeCell ref="K91:K92"/>
    <mergeCell ref="L91:L92"/>
    <mergeCell ref="F91:F92"/>
    <mergeCell ref="G91:G92"/>
    <mergeCell ref="H91:H92"/>
    <mergeCell ref="I91:I92"/>
    <mergeCell ref="J91:J92"/>
    <mergeCell ref="A91:A92"/>
    <mergeCell ref="B91:B92"/>
    <mergeCell ref="C91:C92"/>
    <mergeCell ref="D91:D92"/>
    <mergeCell ref="E91:E92"/>
    <mergeCell ref="L11:L14"/>
    <mergeCell ref="A11:A12"/>
    <mergeCell ref="A13:A14"/>
    <mergeCell ref="A41:A42"/>
    <mergeCell ref="B41:B42"/>
    <mergeCell ref="C41:C42"/>
    <mergeCell ref="D41:D42"/>
    <mergeCell ref="E41:E42"/>
    <mergeCell ref="F41:F42"/>
    <mergeCell ref="G41:G42"/>
    <mergeCell ref="H41:H42"/>
    <mergeCell ref="I41:I42"/>
    <mergeCell ref="J41:J42"/>
    <mergeCell ref="K41:K42"/>
    <mergeCell ref="L41:L42"/>
    <mergeCell ref="A28:A30"/>
    <mergeCell ref="B28:B30"/>
    <mergeCell ref="H39:H40"/>
    <mergeCell ref="A39:A40"/>
    <mergeCell ref="B39:B40"/>
    <mergeCell ref="C39:C40"/>
    <mergeCell ref="D39:D40"/>
    <mergeCell ref="E39:E40"/>
    <mergeCell ref="F39:F40"/>
    <mergeCell ref="A52:A55"/>
    <mergeCell ref="B52:B55"/>
    <mergeCell ref="C52:C55"/>
    <mergeCell ref="D52:D55"/>
    <mergeCell ref="E52:E55"/>
    <mergeCell ref="F52:F55"/>
    <mergeCell ref="G52:G55"/>
    <mergeCell ref="H52:H55"/>
    <mergeCell ref="I52:I55"/>
    <mergeCell ref="J52:J55"/>
    <mergeCell ref="K52:K55"/>
    <mergeCell ref="L52:L55"/>
    <mergeCell ref="J45:J46"/>
    <mergeCell ref="K45:K46"/>
    <mergeCell ref="L45:L46"/>
    <mergeCell ref="A59:A60"/>
    <mergeCell ref="B59:B60"/>
    <mergeCell ref="C59:C60"/>
    <mergeCell ref="D59:D60"/>
    <mergeCell ref="E59:E60"/>
    <mergeCell ref="F59:F60"/>
    <mergeCell ref="G59:G60"/>
    <mergeCell ref="H59:H60"/>
    <mergeCell ref="I59:I60"/>
    <mergeCell ref="J59:J60"/>
    <mergeCell ref="K59:K60"/>
    <mergeCell ref="L59:L60"/>
    <mergeCell ref="A45:A46"/>
    <mergeCell ref="B45:B46"/>
    <mergeCell ref="C45:C46"/>
    <mergeCell ref="D45:D46"/>
    <mergeCell ref="E45:E46"/>
    <mergeCell ref="F45:F46"/>
    <mergeCell ref="J64:J65"/>
    <mergeCell ref="K64:K65"/>
    <mergeCell ref="L64:L65"/>
    <mergeCell ref="A64:A65"/>
    <mergeCell ref="B64:B65"/>
    <mergeCell ref="C64:C65"/>
    <mergeCell ref="D64:D65"/>
    <mergeCell ref="E64:E65"/>
    <mergeCell ref="F64:F65"/>
    <mergeCell ref="G64:G65"/>
    <mergeCell ref="H64:H65"/>
    <mergeCell ref="I64:I65"/>
  </mergeCells>
  <pageMargins left="0" right="0" top="0" bottom="0" header="0.31496062992125984" footer="0.31496062992125984"/>
  <pageSetup paperSize="9" scale="50" fitToHeight="0" orientation="landscape" r:id="rId1"/>
  <rowBreaks count="1" manualBreakCount="1">
    <brk id="8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06.7109375" customWidth="1"/>
  </cols>
  <sheetData>
    <row r="1" spans="1:1" ht="153.75" customHeight="1" x14ac:dyDescent="0.25">
      <c r="A1" s="35" t="s">
        <v>192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Таблица 15</vt:lpstr>
      <vt:lpstr>Лист1</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2020-05-15T13:53:34Z</cp:lastPrinted>
  <dcterms:created xsi:type="dcterms:W3CDTF">2020-03-24T07:33:27Z</dcterms:created>
  <dcterms:modified xsi:type="dcterms:W3CDTF">2020-05-15T14:08:00Z</dcterms:modified>
</cp:coreProperties>
</file>